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2"/>
  </bookViews>
  <sheets>
    <sheet name="1" sheetId="2" r:id="rId1"/>
    <sheet name="2" sheetId="3" r:id="rId2"/>
    <sheet name="3" sheetId="4" r:id="rId3"/>
    <sheet name="10" sheetId="11" state="hidden" r:id="rId4"/>
  </sheets>
  <calcPr calcId="124519"/>
</workbook>
</file>

<file path=xl/calcChain.xml><?xml version="1.0" encoding="utf-8"?>
<calcChain xmlns="http://schemas.openxmlformats.org/spreadsheetml/2006/main">
  <c r="D11" i="2"/>
  <c r="F43" i="4"/>
  <c r="C35"/>
  <c r="C27"/>
  <c r="C23"/>
  <c r="C18"/>
  <c r="D17" i="3"/>
  <c r="C17"/>
  <c r="D24"/>
  <c r="C24"/>
  <c r="F32"/>
  <c r="E32"/>
  <c r="F31"/>
  <c r="E31"/>
  <c r="E26"/>
  <c r="D10"/>
  <c r="C10"/>
  <c r="B24"/>
  <c r="B10"/>
  <c r="G11" i="2"/>
  <c r="G12"/>
  <c r="E11"/>
  <c r="C11"/>
  <c r="F11" s="1"/>
  <c r="F12" s="1"/>
  <c r="F14" s="1"/>
  <c r="F10"/>
  <c r="E12"/>
  <c r="E14" s="1"/>
  <c r="D10"/>
  <c r="B14"/>
  <c r="B12"/>
  <c r="F9"/>
  <c r="F17" i="3" l="1"/>
  <c r="C12" i="2"/>
  <c r="D12" l="1"/>
  <c r="C14"/>
  <c r="D14" s="1"/>
  <c r="E29" i="3" l="1"/>
  <c r="F29"/>
  <c r="E30"/>
  <c r="F30"/>
  <c r="F10" l="1"/>
  <c r="F11"/>
  <c r="F12"/>
  <c r="F13"/>
  <c r="F14"/>
  <c r="F15"/>
  <c r="F16"/>
  <c r="F23"/>
  <c r="F24"/>
  <c r="F25"/>
  <c r="F27"/>
  <c r="F28"/>
  <c r="F9"/>
  <c r="E10"/>
  <c r="E11"/>
  <c r="E12"/>
  <c r="E13"/>
  <c r="E14"/>
  <c r="E15"/>
  <c r="E16"/>
  <c r="E17"/>
  <c r="E21"/>
  <c r="E23"/>
  <c r="E24"/>
  <c r="E25"/>
  <c r="E27"/>
  <c r="E28"/>
  <c r="E9"/>
  <c r="G10" i="11"/>
  <c r="H10" s="1"/>
  <c r="G10" i="2"/>
  <c r="G14"/>
  <c r="F13"/>
  <c r="D44" i="4"/>
  <c r="C44"/>
  <c r="D42"/>
  <c r="C42"/>
  <c r="D38"/>
  <c r="D35"/>
  <c r="D29"/>
  <c r="C29"/>
  <c r="D27"/>
  <c r="D23"/>
  <c r="D20"/>
  <c r="C20"/>
  <c r="D18"/>
  <c r="F13"/>
  <c r="E11"/>
  <c r="E12"/>
  <c r="E13"/>
  <c r="E14"/>
  <c r="E15"/>
  <c r="E16"/>
  <c r="E17"/>
  <c r="E19"/>
  <c r="E21"/>
  <c r="E22"/>
  <c r="E24"/>
  <c r="E25"/>
  <c r="E26"/>
  <c r="E28"/>
  <c r="E30"/>
  <c r="E31"/>
  <c r="E32"/>
  <c r="E33"/>
  <c r="E34"/>
  <c r="E36"/>
  <c r="E37"/>
  <c r="E47"/>
  <c r="F11"/>
  <c r="F14"/>
  <c r="F15"/>
  <c r="F16"/>
  <c r="F17"/>
  <c r="F19"/>
  <c r="F21"/>
  <c r="F22"/>
  <c r="F24"/>
  <c r="F25"/>
  <c r="F26"/>
  <c r="F28"/>
  <c r="F30"/>
  <c r="F31"/>
  <c r="F32"/>
  <c r="F33"/>
  <c r="F34"/>
  <c r="F36"/>
  <c r="F37"/>
  <c r="F47"/>
  <c r="F27" l="1"/>
  <c r="E35"/>
  <c r="F35"/>
  <c r="F29"/>
  <c r="F23"/>
  <c r="F20"/>
  <c r="F18"/>
  <c r="E20"/>
  <c r="J10" i="11"/>
  <c r="E46" i="4"/>
  <c r="F46"/>
  <c r="E29"/>
  <c r="E27"/>
  <c r="E23"/>
  <c r="E18"/>
  <c r="F10"/>
  <c r="E10"/>
  <c r="E45" l="1"/>
  <c r="F45"/>
  <c r="E44" l="1"/>
  <c r="F44"/>
  <c r="E43" l="1"/>
  <c r="E42" l="1"/>
  <c r="F42"/>
  <c r="E41" l="1"/>
  <c r="F41"/>
  <c r="E40" l="1"/>
  <c r="F40"/>
  <c r="C38" l="1"/>
  <c r="E39"/>
  <c r="F39"/>
  <c r="E38" l="1"/>
  <c r="F38"/>
</calcChain>
</file>

<file path=xl/sharedStrings.xml><?xml version="1.0" encoding="utf-8"?>
<sst xmlns="http://schemas.openxmlformats.org/spreadsheetml/2006/main" count="163" uniqueCount="151">
  <si>
    <t>Утверждено решением о бюджете</t>
  </si>
  <si>
    <t>Исполнено</t>
  </si>
  <si>
    <t>Отклонение исполнения от уточненного плана</t>
  </si>
  <si>
    <t>%</t>
  </si>
  <si>
    <t>исполнения</t>
  </si>
  <si>
    <t>Наименование</t>
  </si>
  <si>
    <t>показателя</t>
  </si>
  <si>
    <t>Уточненный</t>
  </si>
  <si>
    <t>план</t>
  </si>
  <si>
    <t>(форма</t>
  </si>
  <si>
    <t>0503117)</t>
  </si>
  <si>
    <t>в первонач. редакции</t>
  </si>
  <si>
    <t>в последней редакции</t>
  </si>
  <si>
    <t>Доходы</t>
  </si>
  <si>
    <t>Расходы</t>
  </si>
  <si>
    <t>Дефицит</t>
  </si>
  <si>
    <t>тыс.руб.</t>
  </si>
  <si>
    <t>Доходы, всего:</t>
  </si>
  <si>
    <t>Уточненный план</t>
  </si>
  <si>
    <t>Наименование  кодов                  бюджетной классификации (доходов)</t>
  </si>
  <si>
    <t>Наименование разделов / подразделов</t>
  </si>
  <si>
    <t>Раздел / подраздел</t>
  </si>
  <si>
    <t>Уточненные</t>
  </si>
  <si>
    <t>бюджетные</t>
  </si>
  <si>
    <t>назначения</t>
  </si>
  <si>
    <t>% исполнения</t>
  </si>
  <si>
    <t>Фактические доходы МДФ в отчетном году</t>
  </si>
  <si>
    <t>Бюджетные ассигнования МДФ на отчетный год</t>
  </si>
  <si>
    <t>в т. ч.</t>
  </si>
  <si>
    <t>иные</t>
  </si>
  <si>
    <t>Плановый объем расходов, предус-мотрен-ный решением о бюджете</t>
  </si>
  <si>
    <t>Следо-вало предус-мотреть</t>
  </si>
  <si>
    <t>Сумма занижения планового объема</t>
  </si>
  <si>
    <t>Факти-ческие расходы</t>
  </si>
  <si>
    <t>7 (1+2)</t>
  </si>
  <si>
    <t>8 (7-6)</t>
  </si>
  <si>
    <t>10 (7-9)</t>
  </si>
  <si>
    <t xml:space="preserve">Остаток не использованных бюджетных ассигнований МДФ на конец отчетного года </t>
  </si>
  <si>
    <t xml:space="preserve">Остаток бюджетных ассигнований МДФ на начало отчетного года </t>
  </si>
  <si>
    <t>Всего</t>
  </si>
  <si>
    <t>Акцизы</t>
  </si>
  <si>
    <t>Субсидия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</si>
  <si>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</si>
  <si>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</si>
  <si>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</si>
  <si>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</si>
  <si>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</si>
  <si>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</si>
  <si>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</si>
  <si>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</si>
  <si>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</si>
  <si>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</si>
  <si>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</si>
  <si>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</si>
  <si>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</si>
  <si>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</si>
  <si>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</si>
  <si>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</si>
  <si>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</si>
  <si>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</si>
  <si>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</si>
  <si>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</si>
  <si>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</si>
  <si>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</si>
  <si>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</si>
  <si>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</si>
  <si>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</si>
  <si>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</si>
  <si>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</si>
  <si>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</si>
  <si>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</si>
  <si>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</si>
  <si>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</si>
  <si>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</si>
  <si>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</si>
  <si>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</si>
  <si>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</si>
  <si>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</si>
  <si>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</si>
  <si>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</t>
  </si>
  <si>
    <t>02</t>
  </si>
  <si>
    <t>03</t>
  </si>
  <si>
    <t>04</t>
  </si>
  <si>
    <t>05</t>
  </si>
  <si>
    <t>07</t>
  </si>
  <si>
    <t>08</t>
  </si>
  <si>
    <t>12</t>
  </si>
  <si>
    <t>14</t>
  </si>
  <si>
    <t>0102</t>
  </si>
  <si>
    <t>0103</t>
  </si>
  <si>
    <t>0104</t>
  </si>
  <si>
    <t>0105</t>
  </si>
  <si>
    <t>0106</t>
  </si>
  <si>
    <t>0113</t>
  </si>
  <si>
    <t>0203</t>
  </si>
  <si>
    <t>0309</t>
  </si>
  <si>
    <t>0314</t>
  </si>
  <si>
    <t>0401</t>
  </si>
  <si>
    <t>0405</t>
  </si>
  <si>
    <t>0409</t>
  </si>
  <si>
    <t>0701</t>
  </si>
  <si>
    <t>0702</t>
  </si>
  <si>
    <t>0703</t>
  </si>
  <si>
    <t>0707</t>
  </si>
  <si>
    <t>0709</t>
  </si>
  <si>
    <t>0801</t>
  </si>
  <si>
    <t>0804</t>
  </si>
  <si>
    <t>1003</t>
  </si>
  <si>
    <t>1004</t>
  </si>
  <si>
    <t>1006</t>
  </si>
  <si>
    <t>1202</t>
  </si>
  <si>
    <t>1401</t>
  </si>
  <si>
    <t>1402</t>
  </si>
  <si>
    <t>1403</t>
  </si>
  <si>
    <t>0107</t>
  </si>
  <si>
    <t>Изменение остатков средств на счетах по учету средств бюджетов</t>
  </si>
  <si>
    <t>Получение кредитов от кредитных организаций бюджетами муниципальных районов в валюте Российской Федерации</t>
  </si>
  <si>
    <t xml:space="preserve">Источники финансирования дефицита, в том числе: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</si>
  <si>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</si>
  <si>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</si>
  <si>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</si>
  <si>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</si>
  <si>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перечисления :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</si>
  <si>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</si>
  <si>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</si>
  <si>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НДФЛ</t>
  </si>
  <si>
    <t>АКЦИЗЫ</t>
  </si>
  <si>
    <t>Упрощённая система налогообложения</t>
  </si>
  <si>
    <t>ЕНВД</t>
  </si>
  <si>
    <t>ЕСХН</t>
  </si>
  <si>
    <t>Аренда земли</t>
  </si>
  <si>
    <t>Доходы от сдачи в аренду имущества</t>
  </si>
  <si>
    <t>Плата за пользование природными ресурсами</t>
  </si>
  <si>
    <t>Административные штрафы</t>
  </si>
  <si>
    <t>Доходы от оказания платных услуг</t>
  </si>
  <si>
    <t>Налоговые:</t>
  </si>
  <si>
    <t>Неналоговые:</t>
  </si>
  <si>
    <t>Приложение №4</t>
  </si>
  <si>
    <t>Приложение №5</t>
  </si>
  <si>
    <t>Приложение № 3</t>
  </si>
  <si>
    <t>Приложение № 6</t>
  </si>
  <si>
    <t>Основные параметры бюджета Администрации Королевского сельсовета Тюменцевского района Алтайского края за 2020 год</t>
  </si>
  <si>
    <t>Сведения об исполнении доходной части бюджета Администрации Королевского сельсовета Тюменцевского района Алтайского края за 2020 год</t>
  </si>
  <si>
    <t>Налог на имуущество</t>
  </si>
  <si>
    <t>Доходы от использования имущества,находящегося в государственной и муниципальной собственности</t>
  </si>
  <si>
    <t>Безвозмездные поступления от негосударственных организаций</t>
  </si>
  <si>
    <t xml:space="preserve">Прочие безвозмездные поступления </t>
  </si>
  <si>
    <t>Сведения об исполнении расходной части бюджета Администрации Королевского сельсовета Тюменцевского района Алтайского края
(по разделам, подразделам бюджетной классификации) за 2020 год</t>
  </si>
  <si>
    <t>0503</t>
  </si>
  <si>
    <t>Благоустройство</t>
  </si>
  <si>
    <t>Сведения об использовании бюджетных средств муниципального дорожного фонда (МДФ) за 2020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</si>
</sst>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left"/>
    </xf>
    <xf numFmtId="0" fontId="12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left" wrapText="1"/>
    </xf>
    <xf numFmtId="49" fontId="8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center" wrapText="1"/>
    </xf>
    <xf numFmtId="164" fontId="1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64" fontId="3" fillId="0" borderId="0" xfId="0" applyNumberFormat="1" applyFont="1"/>
    <xf numFmtId="0" fontId="2" fillId="0" borderId="1" xfId="0" applyFont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opLeftCell="A13" workbookViewId="0">
      <selection activeCell="D14" sqref="D14"/>
    </sheetView>
  </sheetViews>
  <sheetFormatPr defaultColWidth="9.109375" defaultRowHeight="15.6"/>
  <cols>
    <col min="1" max="1" width="22" style="1" customWidth="1"/>
    <col min="2" max="2" width="15.109375" style="1" customWidth="1"/>
    <col min="3" max="4" width="15.33203125" style="1" customWidth="1"/>
    <col min="5" max="5" width="13.6640625" style="1" customWidth="1"/>
    <col min="6" max="6" width="15.5546875" style="1" customWidth="1"/>
    <col min="7" max="7" width="13.44140625" style="1" customWidth="1"/>
    <col min="8" max="16384" width="9.109375" style="1"/>
  </cols>
  <sheetData>
    <row r="1" spans="1:7" ht="19.2" customHeight="1">
      <c r="F1" s="64" t="s">
        <v>139</v>
      </c>
      <c r="G1" s="64"/>
    </row>
    <row r="2" spans="1:7" ht="15.75" customHeight="1">
      <c r="A2" s="63" t="s">
        <v>141</v>
      </c>
      <c r="B2" s="63"/>
      <c r="C2" s="63"/>
      <c r="D2" s="63"/>
      <c r="E2" s="63"/>
      <c r="F2" s="63"/>
      <c r="G2" s="63"/>
    </row>
    <row r="3" spans="1:7" ht="37.950000000000003" customHeight="1">
      <c r="A3" s="63"/>
      <c r="B3" s="63"/>
      <c r="C3" s="63"/>
      <c r="D3" s="63"/>
      <c r="E3" s="63"/>
      <c r="F3" s="63"/>
      <c r="G3" s="63"/>
    </row>
    <row r="4" spans="1:7">
      <c r="G4" s="2" t="s">
        <v>16</v>
      </c>
    </row>
    <row r="5" spans="1:7">
      <c r="A5" s="4" t="s">
        <v>5</v>
      </c>
      <c r="B5" s="57" t="s">
        <v>0</v>
      </c>
      <c r="C5" s="57"/>
      <c r="D5" s="8" t="s">
        <v>7</v>
      </c>
      <c r="E5" s="4" t="s">
        <v>1</v>
      </c>
      <c r="F5" s="60" t="s">
        <v>2</v>
      </c>
      <c r="G5" s="4" t="s">
        <v>3</v>
      </c>
    </row>
    <row r="6" spans="1:7">
      <c r="A6" s="11" t="s">
        <v>6</v>
      </c>
      <c r="B6" s="58"/>
      <c r="C6" s="59"/>
      <c r="D6" s="10" t="s">
        <v>8</v>
      </c>
      <c r="E6" s="9" t="s">
        <v>9</v>
      </c>
      <c r="F6" s="61"/>
      <c r="G6" s="9" t="s">
        <v>4</v>
      </c>
    </row>
    <row r="7" spans="1:7">
      <c r="A7" s="12"/>
      <c r="B7" s="57"/>
      <c r="C7" s="57"/>
      <c r="D7" s="10" t="s">
        <v>9</v>
      </c>
      <c r="E7" s="9" t="s">
        <v>10</v>
      </c>
      <c r="F7" s="60"/>
      <c r="G7" s="12"/>
    </row>
    <row r="8" spans="1:7" ht="31.2">
      <c r="A8" s="13"/>
      <c r="B8" s="7" t="s">
        <v>11</v>
      </c>
      <c r="C8" s="14" t="s">
        <v>12</v>
      </c>
      <c r="D8" s="15" t="s">
        <v>10</v>
      </c>
      <c r="E8" s="6"/>
      <c r="F8" s="62"/>
      <c r="G8" s="12"/>
    </row>
    <row r="9" spans="1:7">
      <c r="A9" s="5" t="s">
        <v>13</v>
      </c>
      <c r="B9" s="44">
        <v>1435.9559999999999</v>
      </c>
      <c r="C9" s="87">
        <v>2514.4059999999999</v>
      </c>
      <c r="D9" s="87">
        <v>2514.4059999999999</v>
      </c>
      <c r="E9" s="87">
        <v>2567.3119999999999</v>
      </c>
      <c r="F9" s="56">
        <f>E9-D9</f>
        <v>52.905999999999949</v>
      </c>
      <c r="G9" s="44">
        <v>102.11</v>
      </c>
    </row>
    <row r="10" spans="1:7">
      <c r="A10" s="3" t="s">
        <v>14</v>
      </c>
      <c r="B10" s="44">
        <v>1435.9559999999999</v>
      </c>
      <c r="C10" s="88">
        <v>2523.5940000000001</v>
      </c>
      <c r="D10" s="56">
        <f>C10</f>
        <v>2523.5940000000001</v>
      </c>
      <c r="E10" s="56">
        <v>2342.8919999999998</v>
      </c>
      <c r="F10" s="56">
        <f>D10-E10</f>
        <v>180.70200000000023</v>
      </c>
      <c r="G10" s="44">
        <f t="shared" ref="G10:G14" si="0">E10/D10*100</f>
        <v>92.839497954108296</v>
      </c>
    </row>
    <row r="11" spans="1:7">
      <c r="A11" s="3" t="s">
        <v>15</v>
      </c>
      <c r="B11" s="44">
        <v>0</v>
      </c>
      <c r="C11" s="88">
        <f>C9-C10</f>
        <v>-9.1880000000001019</v>
      </c>
      <c r="D11" s="56">
        <f>C11</f>
        <v>-9.1880000000001019</v>
      </c>
      <c r="E11" s="56">
        <f>E9-E10</f>
        <v>224.42000000000007</v>
      </c>
      <c r="F11" s="53">
        <f>D11-E11</f>
        <v>-233.60800000000017</v>
      </c>
      <c r="G11" s="44">
        <f>G12</f>
        <v>-2442.5337396604004</v>
      </c>
    </row>
    <row r="12" spans="1:7" ht="62.4">
      <c r="A12" s="3" t="s">
        <v>117</v>
      </c>
      <c r="B12" s="44">
        <f>B11</f>
        <v>0</v>
      </c>
      <c r="C12" s="56">
        <f>C11</f>
        <v>-9.1880000000001019</v>
      </c>
      <c r="D12" s="56">
        <f>C12:C13</f>
        <v>-9.1880000000001019</v>
      </c>
      <c r="E12" s="56">
        <f>E11</f>
        <v>224.42000000000007</v>
      </c>
      <c r="F12" s="56">
        <f>F11</f>
        <v>-233.60800000000017</v>
      </c>
      <c r="G12" s="44">
        <f>E12/D12*100</f>
        <v>-2442.5337396604004</v>
      </c>
    </row>
    <row r="13" spans="1:7" ht="124.8">
      <c r="A13" s="3" t="s">
        <v>116</v>
      </c>
      <c r="B13" s="44">
        <v>0</v>
      </c>
      <c r="C13" s="50">
        <v>0</v>
      </c>
      <c r="D13" s="47">
        <v>0</v>
      </c>
      <c r="E13" s="47">
        <v>0</v>
      </c>
      <c r="F13" s="47">
        <f t="shared" ref="F13" si="1">D13-E13</f>
        <v>0</v>
      </c>
      <c r="G13" s="45">
        <v>0</v>
      </c>
    </row>
    <row r="14" spans="1:7" ht="62.4">
      <c r="A14" s="43" t="s">
        <v>115</v>
      </c>
      <c r="B14" s="48">
        <f>B11</f>
        <v>0</v>
      </c>
      <c r="C14" s="88">
        <f>C12</f>
        <v>-9.1880000000001019</v>
      </c>
      <c r="D14" s="88">
        <f>C14</f>
        <v>-9.1880000000001019</v>
      </c>
      <c r="E14" s="88">
        <f>E12</f>
        <v>224.42000000000007</v>
      </c>
      <c r="F14" s="56">
        <f>F12</f>
        <v>-233.60800000000017</v>
      </c>
      <c r="G14" s="44">
        <f t="shared" si="0"/>
        <v>-2442.5337396604004</v>
      </c>
    </row>
  </sheetData>
  <mergeCells count="4">
    <mergeCell ref="B5:C7"/>
    <mergeCell ref="F5:F8"/>
    <mergeCell ref="A2:G3"/>
    <mergeCell ref="F1:G1"/>
  </mergeCells>
  <pageMargins left="0.70866141732283472" right="0.70866141732283472" top="0.74803149606299213" bottom="0.74803149606299213" header="0.31496062992125984" footer="0.31496062992125984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opLeftCell="A4" workbookViewId="0">
      <selection activeCell="F9" sqref="F9:F32"/>
    </sheetView>
  </sheetViews>
  <sheetFormatPr defaultRowHeight="14.4"/>
  <cols>
    <col min="1" max="1" width="30.5546875" customWidth="1"/>
    <col min="2" max="2" width="12.6640625" customWidth="1"/>
    <col min="3" max="3" width="14.5546875" customWidth="1"/>
    <col min="4" max="4" width="12" customWidth="1"/>
    <col min="5" max="5" width="13.6640625" customWidth="1"/>
    <col min="6" max="6" width="10.6640625" customWidth="1"/>
  </cols>
  <sheetData>
    <row r="1" spans="1:6" ht="18">
      <c r="E1" s="64" t="s">
        <v>137</v>
      </c>
      <c r="F1" s="64"/>
    </row>
    <row r="3" spans="1:6">
      <c r="A3" s="63" t="s">
        <v>142</v>
      </c>
      <c r="B3" s="65"/>
      <c r="C3" s="65"/>
      <c r="D3" s="65"/>
      <c r="E3" s="65"/>
      <c r="F3" s="65"/>
    </row>
    <row r="4" spans="1:6">
      <c r="A4" s="65"/>
      <c r="B4" s="65"/>
      <c r="C4" s="65"/>
      <c r="D4" s="65"/>
      <c r="E4" s="65"/>
      <c r="F4" s="65"/>
    </row>
    <row r="5" spans="1:6" ht="32.25" customHeight="1">
      <c r="A5" s="65"/>
      <c r="B5" s="65"/>
      <c r="C5" s="65"/>
      <c r="D5" s="65"/>
      <c r="E5" s="65"/>
      <c r="F5" s="65"/>
    </row>
    <row r="6" spans="1:6" ht="15.6">
      <c r="F6" s="2" t="s">
        <v>16</v>
      </c>
    </row>
    <row r="7" spans="1:6" ht="31.2" customHeight="1">
      <c r="A7" s="66" t="s">
        <v>19</v>
      </c>
      <c r="B7" s="57" t="s">
        <v>0</v>
      </c>
      <c r="C7" s="57" t="s">
        <v>18</v>
      </c>
      <c r="D7" s="57" t="s">
        <v>1</v>
      </c>
      <c r="E7" s="57" t="s">
        <v>2</v>
      </c>
      <c r="F7" s="68" t="s">
        <v>25</v>
      </c>
    </row>
    <row r="8" spans="1:6" ht="59.25" customHeight="1">
      <c r="A8" s="67"/>
      <c r="B8" s="58"/>
      <c r="C8" s="57"/>
      <c r="D8" s="57"/>
      <c r="E8" s="59"/>
      <c r="F8" s="69"/>
    </row>
    <row r="9" spans="1:6" ht="15.6">
      <c r="A9" s="51" t="s">
        <v>17</v>
      </c>
      <c r="B9" s="37">
        <v>1436</v>
      </c>
      <c r="C9" s="37">
        <v>2514</v>
      </c>
      <c r="D9" s="37">
        <v>2567</v>
      </c>
      <c r="E9" s="37">
        <f>C9-D9</f>
        <v>-53</v>
      </c>
      <c r="F9" s="90">
        <f>D9/C9*100</f>
        <v>102.10819411296738</v>
      </c>
    </row>
    <row r="10" spans="1:6" ht="15.6">
      <c r="A10" s="52" t="s">
        <v>135</v>
      </c>
      <c r="B10" s="37">
        <f>B11+B16</f>
        <v>678.5</v>
      </c>
      <c r="C10" s="37">
        <f>C11+C15+C16</f>
        <v>622.98400000000004</v>
      </c>
      <c r="D10" s="37">
        <f>D11+D15+D16</f>
        <v>680.58900000000006</v>
      </c>
      <c r="E10" s="37">
        <f t="shared" ref="E10:E30" si="0">C10-D10</f>
        <v>-57.605000000000018</v>
      </c>
      <c r="F10" s="90">
        <f t="shared" ref="F10:F30" si="1">D10/C10*100</f>
        <v>109.24662591655645</v>
      </c>
    </row>
    <row r="11" spans="1:6" ht="13.8" customHeight="1">
      <c r="A11" s="3" t="s">
        <v>125</v>
      </c>
      <c r="B11" s="36">
        <v>9</v>
      </c>
      <c r="C11" s="36">
        <v>15.961</v>
      </c>
      <c r="D11" s="36">
        <v>13.398</v>
      </c>
      <c r="E11" s="36">
        <f t="shared" si="0"/>
        <v>2.5630000000000006</v>
      </c>
      <c r="F11" s="91">
        <f t="shared" si="1"/>
        <v>83.9421088904204</v>
      </c>
    </row>
    <row r="12" spans="1:6" ht="1.2" hidden="1" customHeight="1">
      <c r="A12" s="3" t="s">
        <v>126</v>
      </c>
      <c r="B12" s="36">
        <v>0</v>
      </c>
      <c r="C12" s="36">
        <v>0</v>
      </c>
      <c r="D12" s="36">
        <v>0</v>
      </c>
      <c r="E12" s="36">
        <f t="shared" si="0"/>
        <v>0</v>
      </c>
      <c r="F12" s="91" t="e">
        <f t="shared" si="1"/>
        <v>#DIV/0!</v>
      </c>
    </row>
    <row r="13" spans="1:6" ht="31.2" hidden="1">
      <c r="A13" s="3" t="s">
        <v>127</v>
      </c>
      <c r="B13" s="36">
        <v>0</v>
      </c>
      <c r="C13" s="36">
        <v>0</v>
      </c>
      <c r="D13" s="36">
        <v>0</v>
      </c>
      <c r="E13" s="36">
        <f t="shared" si="0"/>
        <v>0</v>
      </c>
      <c r="F13" s="91" t="e">
        <f t="shared" si="1"/>
        <v>#DIV/0!</v>
      </c>
    </row>
    <row r="14" spans="1:6" ht="15.6" hidden="1">
      <c r="A14" s="3" t="s">
        <v>128</v>
      </c>
      <c r="B14" s="36">
        <v>0</v>
      </c>
      <c r="C14" s="36">
        <v>0</v>
      </c>
      <c r="D14" s="36">
        <v>0</v>
      </c>
      <c r="E14" s="36">
        <f t="shared" si="0"/>
        <v>0</v>
      </c>
      <c r="F14" s="91" t="e">
        <f t="shared" si="1"/>
        <v>#DIV/0!</v>
      </c>
    </row>
    <row r="15" spans="1:6" ht="15.6">
      <c r="A15" s="3" t="s">
        <v>129</v>
      </c>
      <c r="B15" s="36">
        <v>0</v>
      </c>
      <c r="C15" s="36">
        <v>33</v>
      </c>
      <c r="D15" s="36">
        <v>33</v>
      </c>
      <c r="E15" s="36">
        <f t="shared" si="0"/>
        <v>0</v>
      </c>
      <c r="F15" s="91">
        <f t="shared" si="1"/>
        <v>100</v>
      </c>
    </row>
    <row r="16" spans="1:6" ht="15.6">
      <c r="A16" s="3" t="s">
        <v>143</v>
      </c>
      <c r="B16" s="36">
        <v>669.5</v>
      </c>
      <c r="C16" s="36">
        <v>574.02300000000002</v>
      </c>
      <c r="D16" s="36">
        <v>634.19100000000003</v>
      </c>
      <c r="E16" s="36">
        <f t="shared" si="0"/>
        <v>-60.168000000000006</v>
      </c>
      <c r="F16" s="91">
        <f t="shared" si="1"/>
        <v>110.48180996231858</v>
      </c>
    </row>
    <row r="17" spans="1:6" ht="25.2" customHeight="1">
      <c r="A17" s="52" t="s">
        <v>136</v>
      </c>
      <c r="B17" s="37">
        <v>11</v>
      </c>
      <c r="C17" s="37">
        <f>C22+C23</f>
        <v>55.1</v>
      </c>
      <c r="D17" s="37">
        <f>D22+D23</f>
        <v>55.1</v>
      </c>
      <c r="E17" s="37">
        <f t="shared" si="0"/>
        <v>0</v>
      </c>
      <c r="F17" s="90">
        <f>D17/C17*100</f>
        <v>100</v>
      </c>
    </row>
    <row r="18" spans="1:6" ht="15.6" hidden="1">
      <c r="A18" s="3" t="s">
        <v>130</v>
      </c>
      <c r="B18" s="36"/>
      <c r="C18" s="36"/>
      <c r="D18" s="36"/>
      <c r="E18" s="36"/>
      <c r="F18" s="91"/>
    </row>
    <row r="19" spans="1:6" ht="30.6" hidden="1" customHeight="1">
      <c r="A19" s="3" t="s">
        <v>131</v>
      </c>
      <c r="B19" s="36"/>
      <c r="C19" s="36"/>
      <c r="D19" s="36"/>
      <c r="E19" s="36"/>
      <c r="F19" s="91"/>
    </row>
    <row r="20" spans="1:6" ht="0.6" hidden="1" customHeight="1">
      <c r="A20" s="3" t="s">
        <v>132</v>
      </c>
      <c r="B20" s="36"/>
      <c r="C20" s="36"/>
      <c r="D20" s="36"/>
      <c r="E20" s="36"/>
      <c r="F20" s="91"/>
    </row>
    <row r="21" spans="1:6" ht="29.4" customHeight="1">
      <c r="A21" s="3" t="s">
        <v>134</v>
      </c>
      <c r="B21" s="36">
        <v>11</v>
      </c>
      <c r="C21" s="36">
        <v>0</v>
      </c>
      <c r="D21" s="36">
        <v>0</v>
      </c>
      <c r="E21" s="36">
        <f t="shared" si="0"/>
        <v>0</v>
      </c>
      <c r="F21" s="91">
        <v>0</v>
      </c>
    </row>
    <row r="22" spans="1:6" ht="73.8" customHeight="1">
      <c r="A22" s="3" t="s">
        <v>144</v>
      </c>
      <c r="B22" s="36">
        <v>0</v>
      </c>
      <c r="C22" s="36">
        <v>54.6</v>
      </c>
      <c r="D22" s="36">
        <v>54.6</v>
      </c>
      <c r="E22" s="36">
        <v>0</v>
      </c>
      <c r="F22" s="91">
        <v>100</v>
      </c>
    </row>
    <row r="23" spans="1:6" ht="15.6">
      <c r="A23" s="3" t="s">
        <v>133</v>
      </c>
      <c r="B23" s="36">
        <v>0</v>
      </c>
      <c r="C23" s="36">
        <v>0.5</v>
      </c>
      <c r="D23" s="36">
        <v>0.5</v>
      </c>
      <c r="E23" s="36">
        <f t="shared" si="0"/>
        <v>0</v>
      </c>
      <c r="F23" s="91">
        <f t="shared" si="1"/>
        <v>100</v>
      </c>
    </row>
    <row r="24" spans="1:6" ht="31.2">
      <c r="A24" s="52" t="s">
        <v>122</v>
      </c>
      <c r="B24" s="89">
        <f>B25+B27+B28</f>
        <v>649.45600000000002</v>
      </c>
      <c r="C24" s="89">
        <f>C25+C26+C27+C28+C31+C32</f>
        <v>1836.3220000000001</v>
      </c>
      <c r="D24" s="89">
        <f>D25+D26+D27+D28+D31+D32</f>
        <v>1831.6219999999998</v>
      </c>
      <c r="E24" s="89">
        <f t="shared" si="0"/>
        <v>4.7000000000002728</v>
      </c>
      <c r="F24" s="92">
        <f t="shared" si="1"/>
        <v>99.744053602799497</v>
      </c>
    </row>
    <row r="25" spans="1:6" ht="46.8" customHeight="1">
      <c r="A25" s="3" t="s">
        <v>118</v>
      </c>
      <c r="B25" s="44">
        <v>192</v>
      </c>
      <c r="C25" s="44">
        <v>246.86099999999999</v>
      </c>
      <c r="D25" s="44">
        <v>246.86099999999999</v>
      </c>
      <c r="E25" s="44">
        <f t="shared" si="0"/>
        <v>0</v>
      </c>
      <c r="F25" s="93">
        <f t="shared" si="1"/>
        <v>100</v>
      </c>
    </row>
    <row r="26" spans="1:6" ht="67.8" customHeight="1">
      <c r="A26" s="3" t="s">
        <v>119</v>
      </c>
      <c r="B26" s="44"/>
      <c r="C26" s="44">
        <v>699.60500000000002</v>
      </c>
      <c r="D26" s="44">
        <v>694.90499999999997</v>
      </c>
      <c r="E26" s="44">
        <f t="shared" si="0"/>
        <v>4.7000000000000455</v>
      </c>
      <c r="F26" s="93"/>
    </row>
    <row r="27" spans="1:6" ht="46.8">
      <c r="A27" s="3" t="s">
        <v>120</v>
      </c>
      <c r="B27" s="44">
        <v>51.3</v>
      </c>
      <c r="C27" s="44">
        <v>53.7</v>
      </c>
      <c r="D27" s="44">
        <v>53.7</v>
      </c>
      <c r="E27" s="44">
        <f t="shared" si="0"/>
        <v>0</v>
      </c>
      <c r="F27" s="93">
        <f t="shared" si="1"/>
        <v>100</v>
      </c>
    </row>
    <row r="28" spans="1:6" ht="31.2">
      <c r="A28" s="43" t="s">
        <v>121</v>
      </c>
      <c r="B28" s="48">
        <v>406.15600000000001</v>
      </c>
      <c r="C28" s="48">
        <v>739.15599999999995</v>
      </c>
      <c r="D28" s="48">
        <v>739.15599999999995</v>
      </c>
      <c r="E28" s="44">
        <f t="shared" si="0"/>
        <v>0</v>
      </c>
      <c r="F28" s="93">
        <f t="shared" si="1"/>
        <v>100</v>
      </c>
    </row>
    <row r="29" spans="1:6" ht="156.6" hidden="1" customHeight="1">
      <c r="A29" s="49" t="s">
        <v>124</v>
      </c>
      <c r="B29" s="48">
        <v>0</v>
      </c>
      <c r="C29" s="48">
        <v>0</v>
      </c>
      <c r="D29" s="48">
        <v>0</v>
      </c>
      <c r="E29" s="44">
        <f t="shared" si="0"/>
        <v>0</v>
      </c>
      <c r="F29" s="93" t="e">
        <f t="shared" si="1"/>
        <v>#DIV/0!</v>
      </c>
    </row>
    <row r="30" spans="1:6" ht="0.6" customHeight="1">
      <c r="A30" s="3" t="s">
        <v>123</v>
      </c>
      <c r="B30" s="48">
        <v>0</v>
      </c>
      <c r="C30" s="48">
        <v>0</v>
      </c>
      <c r="D30" s="48">
        <v>0</v>
      </c>
      <c r="E30" s="48">
        <f t="shared" si="0"/>
        <v>0</v>
      </c>
      <c r="F30" s="48" t="e">
        <f t="shared" si="1"/>
        <v>#DIV/0!</v>
      </c>
    </row>
    <row r="31" spans="1:6" ht="46.8">
      <c r="A31" s="55" t="s">
        <v>145</v>
      </c>
      <c r="B31" s="48">
        <v>0</v>
      </c>
      <c r="C31" s="48">
        <v>27</v>
      </c>
      <c r="D31" s="48">
        <v>27</v>
      </c>
      <c r="E31" s="44">
        <f t="shared" ref="E31" si="2">C31-D31</f>
        <v>0</v>
      </c>
      <c r="F31" s="93">
        <f t="shared" ref="F31" si="3">D31/C31*100</f>
        <v>100</v>
      </c>
    </row>
    <row r="32" spans="1:6" ht="31.2">
      <c r="A32" s="55" t="s">
        <v>146</v>
      </c>
      <c r="B32" s="48">
        <v>0</v>
      </c>
      <c r="C32" s="48">
        <v>70</v>
      </c>
      <c r="D32" s="48">
        <v>70</v>
      </c>
      <c r="E32" s="44">
        <f t="shared" ref="E32" si="4">C32-D32</f>
        <v>0</v>
      </c>
      <c r="F32" s="93">
        <f t="shared" ref="F32" si="5">D32/C32*100</f>
        <v>100</v>
      </c>
    </row>
  </sheetData>
  <mergeCells count="8">
    <mergeCell ref="B7:B8"/>
    <mergeCell ref="D7:D8"/>
    <mergeCell ref="E7:E8"/>
    <mergeCell ref="A3:F5"/>
    <mergeCell ref="E1:F1"/>
    <mergeCell ref="C7:C8"/>
    <mergeCell ref="A7:A8"/>
    <mergeCell ref="F7:F8"/>
  </mergeCells>
  <pageMargins left="0.5118110236220472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workbookViewId="0">
      <selection activeCell="F36" sqref="F36"/>
    </sheetView>
  </sheetViews>
  <sheetFormatPr defaultColWidth="9.109375" defaultRowHeight="15.6"/>
  <cols>
    <col min="1" max="1" width="35.109375" style="1" customWidth="1"/>
    <col min="2" max="2" width="11" style="1" customWidth="1"/>
    <col min="3" max="3" width="14" style="1" customWidth="1"/>
    <col min="4" max="4" width="11.88671875" style="1" customWidth="1"/>
    <col min="5" max="5" width="15.5546875" style="1" customWidth="1"/>
    <col min="6" max="6" width="12.5546875" style="1" customWidth="1"/>
    <col min="7" max="16384" width="9.109375" style="1"/>
  </cols>
  <sheetData>
    <row r="1" spans="1:6" ht="18">
      <c r="E1" s="64" t="s">
        <v>138</v>
      </c>
      <c r="F1" s="64"/>
    </row>
    <row r="3" spans="1:6">
      <c r="A3" s="63" t="s">
        <v>147</v>
      </c>
      <c r="B3" s="70"/>
      <c r="C3" s="70"/>
      <c r="D3" s="70"/>
      <c r="E3" s="70"/>
      <c r="F3" s="70"/>
    </row>
    <row r="4" spans="1:6" ht="45.75" customHeight="1">
      <c r="A4" s="70"/>
      <c r="B4" s="70"/>
      <c r="C4" s="70"/>
      <c r="D4" s="70"/>
      <c r="E4" s="70"/>
      <c r="F4" s="70"/>
    </row>
    <row r="6" spans="1:6">
      <c r="F6" s="2" t="s">
        <v>16</v>
      </c>
    </row>
    <row r="7" spans="1:6">
      <c r="A7" s="57" t="s">
        <v>20</v>
      </c>
      <c r="B7" s="57" t="s">
        <v>21</v>
      </c>
      <c r="C7" s="4" t="s">
        <v>22</v>
      </c>
      <c r="D7" s="57" t="s">
        <v>1</v>
      </c>
      <c r="E7" s="57" t="s">
        <v>2</v>
      </c>
      <c r="F7" s="4" t="s">
        <v>3</v>
      </c>
    </row>
    <row r="8" spans="1:6">
      <c r="A8" s="57"/>
      <c r="B8" s="59"/>
      <c r="C8" s="9" t="s">
        <v>23</v>
      </c>
      <c r="D8" s="58"/>
      <c r="E8" s="59"/>
      <c r="F8" s="9" t="s">
        <v>4</v>
      </c>
    </row>
    <row r="9" spans="1:6">
      <c r="A9" s="57"/>
      <c r="B9" s="59"/>
      <c r="C9" s="16" t="s">
        <v>24</v>
      </c>
      <c r="D9" s="58"/>
      <c r="E9" s="59"/>
      <c r="F9" s="6"/>
    </row>
    <row r="10" spans="1:6" ht="16.2">
      <c r="A10" s="27" t="s">
        <v>42</v>
      </c>
      <c r="B10" s="28" t="s">
        <v>79</v>
      </c>
      <c r="C10" s="94">
        <v>1258.471</v>
      </c>
      <c r="D10" s="94">
        <v>1258.4649999999999</v>
      </c>
      <c r="E10" s="29">
        <f>C10-D10</f>
        <v>6.0000000000854925E-3</v>
      </c>
      <c r="F10" s="40">
        <f>D10/C10*100</f>
        <v>99.999523230968364</v>
      </c>
    </row>
    <row r="11" spans="1:6" ht="62.4">
      <c r="A11" s="21" t="s">
        <v>43</v>
      </c>
      <c r="B11" s="26" t="s">
        <v>88</v>
      </c>
      <c r="C11" s="34">
        <v>319.65600000000001</v>
      </c>
      <c r="D11" s="34">
        <v>319.65600000000001</v>
      </c>
      <c r="E11" s="18">
        <f t="shared" ref="E11:E47" si="0">C11-D11</f>
        <v>0</v>
      </c>
      <c r="F11" s="41">
        <f t="shared" ref="F11:F47" si="1">D11/C11*100</f>
        <v>100</v>
      </c>
    </row>
    <row r="12" spans="1:6" ht="93.6" hidden="1">
      <c r="A12" s="22" t="s">
        <v>44</v>
      </c>
      <c r="B12" s="25" t="s">
        <v>89</v>
      </c>
      <c r="C12" s="34">
        <v>0</v>
      </c>
      <c r="D12" s="34">
        <v>0</v>
      </c>
      <c r="E12" s="18">
        <f t="shared" si="0"/>
        <v>0</v>
      </c>
      <c r="F12" s="41"/>
    </row>
    <row r="13" spans="1:6" ht="93" customHeight="1">
      <c r="A13" s="22" t="s">
        <v>45</v>
      </c>
      <c r="B13" s="25" t="s">
        <v>90</v>
      </c>
      <c r="C13" s="34">
        <v>552.68100000000004</v>
      </c>
      <c r="D13" s="34">
        <v>552.678</v>
      </c>
      <c r="E13" s="18">
        <f t="shared" si="0"/>
        <v>3.0000000000427463E-3</v>
      </c>
      <c r="F13" s="41">
        <f>D13/C13*100</f>
        <v>99.999457191399728</v>
      </c>
    </row>
    <row r="14" spans="1:6" hidden="1">
      <c r="A14" s="22" t="s">
        <v>46</v>
      </c>
      <c r="B14" s="25" t="s">
        <v>91</v>
      </c>
      <c r="C14" s="34">
        <v>0</v>
      </c>
      <c r="D14" s="34">
        <v>0</v>
      </c>
      <c r="E14" s="18">
        <f t="shared" si="0"/>
        <v>0</v>
      </c>
      <c r="F14" s="41" t="e">
        <f t="shared" si="1"/>
        <v>#DIV/0!</v>
      </c>
    </row>
    <row r="15" spans="1:6" ht="0.6" customHeight="1">
      <c r="A15" s="22" t="s">
        <v>47</v>
      </c>
      <c r="B15" s="25" t="s">
        <v>92</v>
      </c>
      <c r="C15" s="34">
        <v>0</v>
      </c>
      <c r="D15" s="34">
        <v>0</v>
      </c>
      <c r="E15" s="18">
        <f t="shared" si="0"/>
        <v>0</v>
      </c>
      <c r="F15" s="41" t="e">
        <f t="shared" si="1"/>
        <v>#DIV/0!</v>
      </c>
    </row>
    <row r="16" spans="1:6" ht="31.2" hidden="1">
      <c r="A16" s="22" t="s">
        <v>48</v>
      </c>
      <c r="B16" s="25" t="s">
        <v>114</v>
      </c>
      <c r="C16" s="34">
        <v>0</v>
      </c>
      <c r="D16" s="34">
        <v>0</v>
      </c>
      <c r="E16" s="18">
        <f t="shared" si="0"/>
        <v>0</v>
      </c>
      <c r="F16" s="41" t="e">
        <f t="shared" si="1"/>
        <v>#DIV/0!</v>
      </c>
    </row>
    <row r="17" spans="1:6" ht="31.2">
      <c r="A17" s="22" t="s">
        <v>49</v>
      </c>
      <c r="B17" s="25" t="s">
        <v>93</v>
      </c>
      <c r="C17" s="34">
        <v>386.13200000000001</v>
      </c>
      <c r="D17" s="34">
        <v>386.13</v>
      </c>
      <c r="E17" s="18">
        <f t="shared" si="0"/>
        <v>2.0000000000095497E-3</v>
      </c>
      <c r="F17" s="41">
        <f t="shared" si="1"/>
        <v>99.999482042410364</v>
      </c>
    </row>
    <row r="18" spans="1:6">
      <c r="A18" s="30" t="s">
        <v>50</v>
      </c>
      <c r="B18" s="31" t="s">
        <v>80</v>
      </c>
      <c r="C18" s="35">
        <f>C19</f>
        <v>50.7</v>
      </c>
      <c r="D18" s="35">
        <f>D19</f>
        <v>50.7</v>
      </c>
      <c r="E18" s="29">
        <f t="shared" si="0"/>
        <v>0</v>
      </c>
      <c r="F18" s="40">
        <f t="shared" si="1"/>
        <v>100</v>
      </c>
    </row>
    <row r="19" spans="1:6" ht="30.6" customHeight="1">
      <c r="A19" s="22" t="s">
        <v>51</v>
      </c>
      <c r="B19" s="25" t="s">
        <v>94</v>
      </c>
      <c r="C19" s="34">
        <v>50.7</v>
      </c>
      <c r="D19" s="34">
        <v>50.7</v>
      </c>
      <c r="E19" s="18">
        <f t="shared" si="0"/>
        <v>0</v>
      </c>
      <c r="F19" s="41">
        <f t="shared" si="1"/>
        <v>100</v>
      </c>
    </row>
    <row r="20" spans="1:6" ht="46.8" hidden="1">
      <c r="A20" s="30" t="s">
        <v>52</v>
      </c>
      <c r="B20" s="31" t="s">
        <v>81</v>
      </c>
      <c r="C20" s="35">
        <f>C21+C22</f>
        <v>0</v>
      </c>
      <c r="D20" s="35">
        <f>D21+D22</f>
        <v>0</v>
      </c>
      <c r="E20" s="29">
        <f t="shared" si="0"/>
        <v>0</v>
      </c>
      <c r="F20" s="40" t="e">
        <f t="shared" si="1"/>
        <v>#DIV/0!</v>
      </c>
    </row>
    <row r="21" spans="1:6" ht="78" hidden="1">
      <c r="A21" s="22" t="s">
        <v>53</v>
      </c>
      <c r="B21" s="25" t="s">
        <v>95</v>
      </c>
      <c r="C21" s="34">
        <v>0</v>
      </c>
      <c r="D21" s="34">
        <v>0</v>
      </c>
      <c r="E21" s="18">
        <f t="shared" si="0"/>
        <v>0</v>
      </c>
      <c r="F21" s="41" t="e">
        <f t="shared" si="1"/>
        <v>#DIV/0!</v>
      </c>
    </row>
    <row r="22" spans="1:6" ht="0.6" customHeight="1">
      <c r="A22" s="22" t="s">
        <v>54</v>
      </c>
      <c r="B22" s="25" t="s">
        <v>96</v>
      </c>
      <c r="C22" s="34">
        <v>0</v>
      </c>
      <c r="D22" s="34">
        <v>0</v>
      </c>
      <c r="E22" s="18">
        <f t="shared" si="0"/>
        <v>0</v>
      </c>
      <c r="F22" s="41" t="e">
        <f t="shared" si="1"/>
        <v>#DIV/0!</v>
      </c>
    </row>
    <row r="23" spans="1:6">
      <c r="A23" s="32" t="s">
        <v>55</v>
      </c>
      <c r="B23" s="33" t="s">
        <v>82</v>
      </c>
      <c r="C23" s="35">
        <f>C24+C25+C26</f>
        <v>137.357</v>
      </c>
      <c r="D23" s="35">
        <f>D24+D25+D26</f>
        <v>124.822</v>
      </c>
      <c r="E23" s="29">
        <f t="shared" si="0"/>
        <v>12.534999999999997</v>
      </c>
      <c r="F23" s="40">
        <f t="shared" si="1"/>
        <v>90.874145474930287</v>
      </c>
    </row>
    <row r="24" spans="1:6" ht="13.8" hidden="1" customHeight="1">
      <c r="A24" s="23" t="s">
        <v>56</v>
      </c>
      <c r="B24" s="23" t="s">
        <v>97</v>
      </c>
      <c r="C24" s="34">
        <v>0</v>
      </c>
      <c r="D24" s="34">
        <v>0</v>
      </c>
      <c r="E24" s="18">
        <f t="shared" si="0"/>
        <v>0</v>
      </c>
      <c r="F24" s="41" t="e">
        <f t="shared" si="1"/>
        <v>#DIV/0!</v>
      </c>
    </row>
    <row r="25" spans="1:6" hidden="1">
      <c r="A25" s="24" t="s">
        <v>57</v>
      </c>
      <c r="B25" s="23" t="s">
        <v>98</v>
      </c>
      <c r="C25" s="34">
        <v>0</v>
      </c>
      <c r="D25" s="34">
        <v>0</v>
      </c>
      <c r="E25" s="18">
        <f t="shared" si="0"/>
        <v>0</v>
      </c>
      <c r="F25" s="41" t="e">
        <f t="shared" si="1"/>
        <v>#DIV/0!</v>
      </c>
    </row>
    <row r="26" spans="1:6" ht="31.2">
      <c r="A26" s="24" t="s">
        <v>58</v>
      </c>
      <c r="B26" s="23" t="s">
        <v>99</v>
      </c>
      <c r="C26" s="34">
        <v>137.357</v>
      </c>
      <c r="D26" s="34">
        <v>124.822</v>
      </c>
      <c r="E26" s="18">
        <f t="shared" si="0"/>
        <v>12.534999999999997</v>
      </c>
      <c r="F26" s="41">
        <f t="shared" si="1"/>
        <v>90.874145474930287</v>
      </c>
    </row>
    <row r="27" spans="1:6" ht="18.600000000000001" customHeight="1">
      <c r="A27" s="30" t="s">
        <v>59</v>
      </c>
      <c r="B27" s="31" t="s">
        <v>83</v>
      </c>
      <c r="C27" s="35">
        <f>C28</f>
        <v>913.60500000000002</v>
      </c>
      <c r="D27" s="35">
        <f>D28</f>
        <v>908.90499999999997</v>
      </c>
      <c r="E27" s="29">
        <f t="shared" si="0"/>
        <v>4.7000000000000455</v>
      </c>
      <c r="F27" s="40">
        <f t="shared" si="1"/>
        <v>99.485554479233357</v>
      </c>
    </row>
    <row r="28" spans="1:6">
      <c r="A28" s="22" t="s">
        <v>149</v>
      </c>
      <c r="B28" s="25" t="s">
        <v>148</v>
      </c>
      <c r="C28" s="36">
        <v>913.60500000000002</v>
      </c>
      <c r="D28" s="36">
        <v>908.90499999999997</v>
      </c>
      <c r="E28" s="18">
        <f t="shared" si="0"/>
        <v>4.7000000000000455</v>
      </c>
      <c r="F28" s="41">
        <f t="shared" si="1"/>
        <v>99.485554479233357</v>
      </c>
    </row>
    <row r="29" spans="1:6" ht="1.2" customHeight="1">
      <c r="A29" s="30" t="s">
        <v>60</v>
      </c>
      <c r="B29" s="31" t="s">
        <v>84</v>
      </c>
      <c r="C29" s="37">
        <f>C30+C31+C32+C33+C34</f>
        <v>0</v>
      </c>
      <c r="D29" s="37">
        <f>D30+D31+D32+D33+D34</f>
        <v>0</v>
      </c>
      <c r="E29" s="29">
        <f t="shared" si="0"/>
        <v>0</v>
      </c>
      <c r="F29" s="40" t="e">
        <f t="shared" si="1"/>
        <v>#DIV/0!</v>
      </c>
    </row>
    <row r="30" spans="1:6" hidden="1">
      <c r="A30" s="22" t="s">
        <v>61</v>
      </c>
      <c r="B30" s="25" t="s">
        <v>100</v>
      </c>
      <c r="C30" s="38">
        <v>0</v>
      </c>
      <c r="D30" s="38">
        <v>0</v>
      </c>
      <c r="E30" s="18">
        <f t="shared" si="0"/>
        <v>0</v>
      </c>
      <c r="F30" s="41" t="e">
        <f t="shared" si="1"/>
        <v>#DIV/0!</v>
      </c>
    </row>
    <row r="31" spans="1:6" hidden="1">
      <c r="A31" s="22" t="s">
        <v>62</v>
      </c>
      <c r="B31" s="25" t="s">
        <v>101</v>
      </c>
      <c r="C31" s="38">
        <v>0</v>
      </c>
      <c r="D31" s="38">
        <v>0</v>
      </c>
      <c r="E31" s="18">
        <f t="shared" si="0"/>
        <v>0</v>
      </c>
      <c r="F31" s="41" t="e">
        <f t="shared" si="1"/>
        <v>#DIV/0!</v>
      </c>
    </row>
    <row r="32" spans="1:6" ht="21" hidden="1" customHeight="1">
      <c r="A32" s="22" t="s">
        <v>63</v>
      </c>
      <c r="B32" s="25" t="s">
        <v>102</v>
      </c>
      <c r="C32" s="38">
        <v>0</v>
      </c>
      <c r="D32" s="38">
        <v>0</v>
      </c>
      <c r="E32" s="18">
        <f t="shared" si="0"/>
        <v>0</v>
      </c>
      <c r="F32" s="41" t="e">
        <f t="shared" si="1"/>
        <v>#DIV/0!</v>
      </c>
    </row>
    <row r="33" spans="1:6" hidden="1">
      <c r="A33" s="22" t="s">
        <v>64</v>
      </c>
      <c r="B33" s="25" t="s">
        <v>103</v>
      </c>
      <c r="C33" s="38">
        <v>0</v>
      </c>
      <c r="D33" s="38">
        <v>0</v>
      </c>
      <c r="E33" s="18">
        <f t="shared" si="0"/>
        <v>0</v>
      </c>
      <c r="F33" s="41" t="e">
        <f t="shared" si="1"/>
        <v>#DIV/0!</v>
      </c>
    </row>
    <row r="34" spans="1:6" ht="31.2" hidden="1">
      <c r="A34" s="22" t="s">
        <v>65</v>
      </c>
      <c r="B34" s="25" t="s">
        <v>104</v>
      </c>
      <c r="C34" s="38">
        <v>0</v>
      </c>
      <c r="D34" s="38">
        <v>0</v>
      </c>
      <c r="E34" s="18">
        <f t="shared" si="0"/>
        <v>0</v>
      </c>
      <c r="F34" s="41" t="e">
        <f t="shared" si="1"/>
        <v>#DIV/0!</v>
      </c>
    </row>
    <row r="35" spans="1:6">
      <c r="A35" s="30" t="s">
        <v>66</v>
      </c>
      <c r="B35" s="31" t="s">
        <v>85</v>
      </c>
      <c r="C35" s="39">
        <f>C36+C37</f>
        <v>163.46100000000001</v>
      </c>
      <c r="D35" s="39">
        <f>D36+D37</f>
        <v>0</v>
      </c>
      <c r="E35" s="29">
        <f t="shared" si="0"/>
        <v>163.46100000000001</v>
      </c>
      <c r="F35" s="40">
        <f t="shared" si="1"/>
        <v>0</v>
      </c>
    </row>
    <row r="36" spans="1:6">
      <c r="A36" s="22" t="s">
        <v>67</v>
      </c>
      <c r="B36" s="25" t="s">
        <v>105</v>
      </c>
      <c r="C36" s="38">
        <v>163.46100000000001</v>
      </c>
      <c r="D36" s="38">
        <v>0</v>
      </c>
      <c r="E36" s="18">
        <f t="shared" si="0"/>
        <v>163.46100000000001</v>
      </c>
      <c r="F36" s="41">
        <f t="shared" si="1"/>
        <v>0</v>
      </c>
    </row>
    <row r="37" spans="1:6" ht="31.2" hidden="1">
      <c r="A37" s="22" t="s">
        <v>68</v>
      </c>
      <c r="B37" s="25" t="s">
        <v>106</v>
      </c>
      <c r="C37" s="38">
        <v>0</v>
      </c>
      <c r="D37" s="38">
        <v>0</v>
      </c>
      <c r="E37" s="18">
        <f t="shared" si="0"/>
        <v>0</v>
      </c>
      <c r="F37" s="41" t="e">
        <f t="shared" si="1"/>
        <v>#DIV/0!</v>
      </c>
    </row>
    <row r="38" spans="1:6" hidden="1">
      <c r="A38" s="30" t="s">
        <v>69</v>
      </c>
      <c r="B38" s="31">
        <v>10</v>
      </c>
      <c r="C38" s="39">
        <f>C39+C40+C41</f>
        <v>0</v>
      </c>
      <c r="D38" s="39">
        <f>D39+D40+D41</f>
        <v>0</v>
      </c>
      <c r="E38" s="29">
        <f t="shared" si="0"/>
        <v>0</v>
      </c>
      <c r="F38" s="40" t="e">
        <f t="shared" si="1"/>
        <v>#DIV/0!</v>
      </c>
    </row>
    <row r="39" spans="1:6" ht="21" hidden="1" customHeight="1">
      <c r="A39" s="22" t="s">
        <v>70</v>
      </c>
      <c r="B39" s="25" t="s">
        <v>107</v>
      </c>
      <c r="C39" s="38">
        <v>0</v>
      </c>
      <c r="D39" s="38">
        <v>0</v>
      </c>
      <c r="E39" s="18">
        <f t="shared" si="0"/>
        <v>0</v>
      </c>
      <c r="F39" s="41" t="e">
        <f t="shared" si="1"/>
        <v>#DIV/0!</v>
      </c>
    </row>
    <row r="40" spans="1:6" hidden="1">
      <c r="A40" s="22" t="s">
        <v>71</v>
      </c>
      <c r="B40" s="25" t="s">
        <v>108</v>
      </c>
      <c r="C40" s="38">
        <v>0</v>
      </c>
      <c r="D40" s="38">
        <v>0</v>
      </c>
      <c r="E40" s="18">
        <f t="shared" si="0"/>
        <v>0</v>
      </c>
      <c r="F40" s="41" t="e">
        <f t="shared" si="1"/>
        <v>#DIV/0!</v>
      </c>
    </row>
    <row r="41" spans="1:6" ht="31.2" hidden="1">
      <c r="A41" s="22" t="s">
        <v>72</v>
      </c>
      <c r="B41" s="25" t="s">
        <v>109</v>
      </c>
      <c r="C41" s="38">
        <v>0</v>
      </c>
      <c r="D41" s="38">
        <v>0</v>
      </c>
      <c r="E41" s="18">
        <f t="shared" si="0"/>
        <v>0</v>
      </c>
      <c r="F41" s="41" t="e">
        <f t="shared" si="1"/>
        <v>#DIV/0!</v>
      </c>
    </row>
    <row r="42" spans="1:6" ht="16.8" hidden="1" customHeight="1">
      <c r="A42" s="30" t="s">
        <v>73</v>
      </c>
      <c r="B42" s="31" t="s">
        <v>86</v>
      </c>
      <c r="C42" s="39">
        <f>C43</f>
        <v>0</v>
      </c>
      <c r="D42" s="39">
        <f>D43</f>
        <v>0</v>
      </c>
      <c r="E42" s="29">
        <f t="shared" si="0"/>
        <v>0</v>
      </c>
      <c r="F42" s="40" t="e">
        <f t="shared" si="1"/>
        <v>#DIV/0!</v>
      </c>
    </row>
    <row r="43" spans="1:6" ht="31.2" hidden="1">
      <c r="A43" s="22" t="s">
        <v>74</v>
      </c>
      <c r="B43" s="25" t="s">
        <v>110</v>
      </c>
      <c r="C43" s="38">
        <v>0</v>
      </c>
      <c r="D43" s="38">
        <v>0</v>
      </c>
      <c r="E43" s="18">
        <f t="shared" si="0"/>
        <v>0</v>
      </c>
      <c r="F43" s="41" t="e">
        <f>D43/C43*100</f>
        <v>#DIV/0!</v>
      </c>
    </row>
    <row r="44" spans="1:6" ht="78" hidden="1">
      <c r="A44" s="30" t="s">
        <v>75</v>
      </c>
      <c r="B44" s="31" t="s">
        <v>87</v>
      </c>
      <c r="C44" s="39">
        <f>C45+C46+C47</f>
        <v>0</v>
      </c>
      <c r="D44" s="39">
        <f>D45+D46+D47</f>
        <v>0</v>
      </c>
      <c r="E44" s="29">
        <f t="shared" si="0"/>
        <v>0</v>
      </c>
      <c r="F44" s="40" t="e">
        <f t="shared" si="1"/>
        <v>#DIV/0!</v>
      </c>
    </row>
    <row r="45" spans="1:6" ht="62.4" hidden="1">
      <c r="A45" s="22" t="s">
        <v>76</v>
      </c>
      <c r="B45" s="25" t="s">
        <v>111</v>
      </c>
      <c r="C45" s="38">
        <v>0</v>
      </c>
      <c r="D45" s="38">
        <v>0</v>
      </c>
      <c r="E45" s="18">
        <f t="shared" si="0"/>
        <v>0</v>
      </c>
      <c r="F45" s="41" t="e">
        <f t="shared" si="1"/>
        <v>#DIV/0!</v>
      </c>
    </row>
    <row r="46" spans="1:6" hidden="1">
      <c r="A46" s="22" t="s">
        <v>77</v>
      </c>
      <c r="B46" s="25" t="s">
        <v>112</v>
      </c>
      <c r="C46" s="38">
        <v>0</v>
      </c>
      <c r="D46" s="38">
        <v>0</v>
      </c>
      <c r="E46" s="18">
        <f t="shared" si="0"/>
        <v>0</v>
      </c>
      <c r="F46" s="41" t="e">
        <f t="shared" si="1"/>
        <v>#DIV/0!</v>
      </c>
    </row>
    <row r="47" spans="1:6" ht="31.2" hidden="1">
      <c r="A47" s="22" t="s">
        <v>78</v>
      </c>
      <c r="B47" s="25" t="s">
        <v>113</v>
      </c>
      <c r="C47" s="38">
        <v>0</v>
      </c>
      <c r="D47" s="38">
        <v>0</v>
      </c>
      <c r="E47" s="18">
        <f t="shared" si="0"/>
        <v>0</v>
      </c>
      <c r="F47" s="41" t="e">
        <f t="shared" si="1"/>
        <v>#DIV/0!</v>
      </c>
    </row>
    <row r="49" spans="3:4">
      <c r="C49" s="42"/>
      <c r="D49" s="42"/>
    </row>
  </sheetData>
  <mergeCells count="6">
    <mergeCell ref="E1:F1"/>
    <mergeCell ref="A7:A9"/>
    <mergeCell ref="B7:B9"/>
    <mergeCell ref="D7:D9"/>
    <mergeCell ref="E7:E9"/>
    <mergeCell ref="A3:F4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opLeftCell="A4" workbookViewId="0">
      <selection activeCell="A10" sqref="A10"/>
    </sheetView>
  </sheetViews>
  <sheetFormatPr defaultColWidth="8.88671875" defaultRowHeight="15.6"/>
  <cols>
    <col min="1" max="1" width="15.33203125" style="19" bestFit="1" customWidth="1"/>
    <col min="2" max="2" width="8.88671875" style="19"/>
    <col min="3" max="3" width="8.88671875" style="19" customWidth="1"/>
    <col min="4" max="4" width="10.109375" style="19" customWidth="1"/>
    <col min="5" max="5" width="8.88671875" style="19"/>
    <col min="6" max="6" width="10.5546875" style="19" customWidth="1"/>
    <col min="7" max="7" width="9.44140625" style="19" customWidth="1"/>
    <col min="8" max="8" width="12.44140625" style="19" customWidth="1"/>
    <col min="9" max="9" width="9.44140625" style="19" customWidth="1"/>
    <col min="10" max="10" width="20.33203125" style="19" customWidth="1"/>
    <col min="11" max="16384" width="8.88671875" style="19"/>
  </cols>
  <sheetData>
    <row r="1" spans="1:10" ht="18">
      <c r="J1" s="54" t="s">
        <v>140</v>
      </c>
    </row>
    <row r="2" spans="1:10" ht="27" customHeight="1"/>
    <row r="3" spans="1:10" ht="61.2" customHeight="1">
      <c r="A3" s="63" t="s">
        <v>150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30" customHeight="1"/>
    <row r="5" spans="1:10">
      <c r="J5" s="17" t="s">
        <v>16</v>
      </c>
    </row>
    <row r="6" spans="1:10" ht="93.6" customHeight="1">
      <c r="A6" s="72" t="s">
        <v>38</v>
      </c>
      <c r="B6" s="73" t="s">
        <v>26</v>
      </c>
      <c r="C6" s="74"/>
      <c r="D6" s="74"/>
      <c r="E6" s="75"/>
      <c r="F6" s="76" t="s">
        <v>27</v>
      </c>
      <c r="G6" s="77"/>
      <c r="H6" s="77"/>
      <c r="I6" s="78"/>
      <c r="J6" s="85" t="s">
        <v>37</v>
      </c>
    </row>
    <row r="7" spans="1:10">
      <c r="A7" s="72"/>
      <c r="B7" s="72" t="s">
        <v>39</v>
      </c>
      <c r="C7" s="82" t="s">
        <v>28</v>
      </c>
      <c r="D7" s="83"/>
      <c r="E7" s="84"/>
      <c r="F7" s="79"/>
      <c r="G7" s="80"/>
      <c r="H7" s="80"/>
      <c r="I7" s="81"/>
      <c r="J7" s="86"/>
    </row>
    <row r="8" spans="1:10" ht="140.4">
      <c r="A8" s="72"/>
      <c r="B8" s="72"/>
      <c r="C8" s="20" t="s">
        <v>40</v>
      </c>
      <c r="D8" s="20" t="s">
        <v>41</v>
      </c>
      <c r="E8" s="20" t="s">
        <v>29</v>
      </c>
      <c r="F8" s="20" t="s">
        <v>30</v>
      </c>
      <c r="G8" s="20" t="s">
        <v>31</v>
      </c>
      <c r="H8" s="20" t="s">
        <v>32</v>
      </c>
      <c r="I8" s="20" t="s">
        <v>33</v>
      </c>
      <c r="J8" s="20"/>
    </row>
    <row r="9" spans="1:10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 t="s">
        <v>34</v>
      </c>
      <c r="H9" s="20" t="s">
        <v>35</v>
      </c>
      <c r="I9" s="20">
        <v>9</v>
      </c>
      <c r="J9" s="20" t="s">
        <v>36</v>
      </c>
    </row>
    <row r="10" spans="1:10">
      <c r="A10" s="46">
        <v>31.8</v>
      </c>
      <c r="B10" s="46">
        <v>47.8</v>
      </c>
      <c r="C10" s="46">
        <v>0</v>
      </c>
      <c r="D10" s="46">
        <v>47.8</v>
      </c>
      <c r="E10" s="46">
        <v>0</v>
      </c>
      <c r="F10" s="46">
        <v>46.8</v>
      </c>
      <c r="G10" s="46">
        <f>A10+B10</f>
        <v>79.599999999999994</v>
      </c>
      <c r="H10" s="46">
        <f>G10-F10</f>
        <v>32.799999999999997</v>
      </c>
      <c r="I10" s="46">
        <v>46.8</v>
      </c>
      <c r="J10" s="46">
        <f>G10-I10</f>
        <v>32.799999999999997</v>
      </c>
    </row>
  </sheetData>
  <mergeCells count="7">
    <mergeCell ref="A3:J3"/>
    <mergeCell ref="A6:A8"/>
    <mergeCell ref="B6:E6"/>
    <mergeCell ref="F6:I7"/>
    <mergeCell ref="B7:B8"/>
    <mergeCell ref="C7:E7"/>
    <mergeCell ref="J6:J7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2021-03-18T04:09:40Z</dcterms:modified>
</cp:coreProperties>
</file>