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1" sheetId="2" r:id="rId1"/>
    <sheet name="2" sheetId="3" r:id="rId2"/>
    <sheet name="3" sheetId="4" r:id="rId3"/>
    <sheet name="10" sheetId="11" state="hidden" r:id="rId4"/>
  </sheets>
  <calcPr calcId="162913"/>
</workbook>
</file>

<file path=xl/calcChain.xml><?xml version="1.0" encoding="utf-8"?>
<calcChain xmlns="http://schemas.openxmlformats.org/spreadsheetml/2006/main">
  <c r="D27" i="4" l="1"/>
  <c r="C27" i="4"/>
  <c r="C49" i="4"/>
  <c r="C36" i="4"/>
  <c r="C18" i="4"/>
  <c r="C25" i="3"/>
  <c r="F17" i="3"/>
  <c r="E17" i="3"/>
  <c r="C10" i="3"/>
  <c r="B10" i="3"/>
  <c r="E11" i="2" l="1"/>
  <c r="F44" i="4"/>
  <c r="C23" i="4"/>
  <c r="D18" i="3"/>
  <c r="C18" i="3"/>
  <c r="D25" i="3"/>
  <c r="D10" i="3"/>
  <c r="B25" i="3"/>
  <c r="E12" i="2"/>
  <c r="C11" i="2"/>
  <c r="D10" i="2"/>
  <c r="F10" i="2" s="1"/>
  <c r="B14" i="2"/>
  <c r="B12" i="2"/>
  <c r="F9" i="2"/>
  <c r="E14" i="2" l="1"/>
  <c r="D11" i="2"/>
  <c r="F11" i="2" s="1"/>
  <c r="F12" i="2" s="1"/>
  <c r="F14" i="2" s="1"/>
  <c r="F18" i="3"/>
  <c r="C12" i="2"/>
  <c r="D12" i="2" l="1"/>
  <c r="G12" i="2" s="1"/>
  <c r="G11" i="2" s="1"/>
  <c r="C14" i="2"/>
  <c r="D14" i="2" s="1"/>
  <c r="E30" i="3" l="1"/>
  <c r="F30" i="3"/>
  <c r="E31" i="3"/>
  <c r="F31" i="3"/>
  <c r="F10" i="3" l="1"/>
  <c r="F11" i="3"/>
  <c r="F12" i="3"/>
  <c r="F13" i="3"/>
  <c r="F14" i="3"/>
  <c r="F15" i="3"/>
  <c r="F16" i="3"/>
  <c r="F24" i="3"/>
  <c r="F25" i="3"/>
  <c r="F26" i="3"/>
  <c r="F28" i="3"/>
  <c r="F29" i="3"/>
  <c r="F9" i="3"/>
  <c r="E10" i="3"/>
  <c r="E11" i="3"/>
  <c r="E12" i="3"/>
  <c r="E13" i="3"/>
  <c r="E14" i="3"/>
  <c r="E15" i="3"/>
  <c r="E16" i="3"/>
  <c r="E18" i="3"/>
  <c r="E22" i="3"/>
  <c r="E24" i="3"/>
  <c r="E25" i="3"/>
  <c r="E26" i="3"/>
  <c r="E28" i="3"/>
  <c r="E29" i="3"/>
  <c r="E9" i="3"/>
  <c r="G10" i="11"/>
  <c r="H10" i="11" s="1"/>
  <c r="G10" i="2"/>
  <c r="G14" i="2"/>
  <c r="F13" i="2"/>
  <c r="D45" i="4"/>
  <c r="C45" i="4"/>
  <c r="D43" i="4"/>
  <c r="C43" i="4"/>
  <c r="D39" i="4"/>
  <c r="D36" i="4"/>
  <c r="D30" i="4"/>
  <c r="C30" i="4"/>
  <c r="D23" i="4"/>
  <c r="D49" i="4" s="1"/>
  <c r="D20" i="4"/>
  <c r="C20" i="4"/>
  <c r="D18" i="4"/>
  <c r="F13" i="4"/>
  <c r="E11" i="4"/>
  <c r="E12" i="4"/>
  <c r="E13" i="4"/>
  <c r="E14" i="4"/>
  <c r="E15" i="4"/>
  <c r="E16" i="4"/>
  <c r="E17" i="4"/>
  <c r="E19" i="4"/>
  <c r="E21" i="4"/>
  <c r="E22" i="4"/>
  <c r="E24" i="4"/>
  <c r="E25" i="4"/>
  <c r="E26" i="4"/>
  <c r="E29" i="4"/>
  <c r="E31" i="4"/>
  <c r="E32" i="4"/>
  <c r="E33" i="4"/>
  <c r="E34" i="4"/>
  <c r="E35" i="4"/>
  <c r="E37" i="4"/>
  <c r="E38" i="4"/>
  <c r="E48" i="4"/>
  <c r="F11" i="4"/>
  <c r="F14" i="4"/>
  <c r="F15" i="4"/>
  <c r="F16" i="4"/>
  <c r="F17" i="4"/>
  <c r="F19" i="4"/>
  <c r="F21" i="4"/>
  <c r="F22" i="4"/>
  <c r="F24" i="4"/>
  <c r="F25" i="4"/>
  <c r="F26" i="4"/>
  <c r="F29" i="4"/>
  <c r="F31" i="4"/>
  <c r="F32" i="4"/>
  <c r="F33" i="4"/>
  <c r="F34" i="4"/>
  <c r="F35" i="4"/>
  <c r="F37" i="4"/>
  <c r="F38" i="4"/>
  <c r="F48" i="4"/>
  <c r="F28" i="4" l="1"/>
  <c r="E28" i="4"/>
  <c r="F27" i="4"/>
  <c r="E36" i="4"/>
  <c r="F36" i="4"/>
  <c r="F30" i="4"/>
  <c r="F23" i="4"/>
  <c r="F20" i="4"/>
  <c r="F18" i="4"/>
  <c r="E20" i="4"/>
  <c r="J10" i="11"/>
  <c r="E47" i="4"/>
  <c r="F47" i="4"/>
  <c r="E30" i="4"/>
  <c r="E27" i="4"/>
  <c r="E23" i="4"/>
  <c r="E18" i="4"/>
  <c r="F10" i="4"/>
  <c r="E10" i="4"/>
  <c r="E46" i="4" l="1"/>
  <c r="F46" i="4"/>
  <c r="E45" i="4" l="1"/>
  <c r="F45" i="4"/>
  <c r="E44" i="4" l="1"/>
  <c r="E43" i="4" l="1"/>
  <c r="F43" i="4"/>
  <c r="E42" i="4" l="1"/>
  <c r="F42" i="4"/>
  <c r="E41" i="4" l="1"/>
  <c r="F41" i="4"/>
  <c r="C39" i="4" l="1"/>
  <c r="E40" i="4"/>
  <c r="F40" i="4"/>
  <c r="E39" i="4" l="1"/>
  <c r="F39" i="4"/>
</calcChain>
</file>

<file path=xl/sharedStrings.xml><?xml version="1.0" encoding="utf-8"?>
<sst xmlns="http://schemas.openxmlformats.org/spreadsheetml/2006/main" count="166" uniqueCount="153">
  <si>
    <t>Утверждено решением о бюджете</t>
  </si>
  <si>
    <t>Исполнено</t>
  </si>
  <si>
    <t>Отклонение исполнения от уточненного плана</t>
  </si>
  <si>
    <t>%</t>
  </si>
  <si>
    <t>исполнения</t>
  </si>
  <si>
    <t>Наименование</t>
  </si>
  <si>
    <t>показателя</t>
  </si>
  <si>
    <t>Уточненный</t>
  </si>
  <si>
    <t>план</t>
  </si>
  <si>
    <t>(форма</t>
  </si>
  <si>
    <t>0503117)</t>
  </si>
  <si>
    <t>в первонач. редакции</t>
  </si>
  <si>
    <t>в последней редакции</t>
  </si>
  <si>
    <t>Доходы</t>
  </si>
  <si>
    <t>Расходы</t>
  </si>
  <si>
    <t>Дефицит</t>
  </si>
  <si>
    <t>тыс.руб.</t>
  </si>
  <si>
    <t>Доходы, всего:</t>
  </si>
  <si>
    <t>Уточненный план</t>
  </si>
  <si>
    <t>Наименование  кодов                  бюджетной классификации (доходов)</t>
  </si>
  <si>
    <t>Наименование разделов / подразделов</t>
  </si>
  <si>
    <t>Раздел / подраздел</t>
  </si>
  <si>
    <t>Уточненные</t>
  </si>
  <si>
    <t>бюджетные</t>
  </si>
  <si>
    <t>назначения</t>
  </si>
  <si>
    <t>% исполнения</t>
  </si>
  <si>
    <t>Фактические доходы МДФ в отчетном году</t>
  </si>
  <si>
    <t>Бюджетные ассигнования МДФ на отчетный год</t>
  </si>
  <si>
    <t>в т. ч.</t>
  </si>
  <si>
    <t>иные</t>
  </si>
  <si>
    <t>Плановый объем расходов, предус-мотрен-ный решением о бюджете</t>
  </si>
  <si>
    <t>Следо-вало предус-мотреть</t>
  </si>
  <si>
    <t>Сумма занижения планового объема</t>
  </si>
  <si>
    <t>Факти-ческие расходы</t>
  </si>
  <si>
    <t>7 (1+2)</t>
  </si>
  <si>
    <t>8 (7-6)</t>
  </si>
  <si>
    <t>10 (7-9)</t>
  </si>
  <si>
    <t xml:space="preserve">Остаток не использованных бюджетных ассигнований МДФ на конец отчетного года </t>
  </si>
  <si>
    <t xml:space="preserve">Остаток бюджетных ассигнований МДФ на начало отчетного года </t>
  </si>
  <si>
    <t>Всего</t>
  </si>
  <si>
    <t>Акцизы</t>
  </si>
  <si>
    <t>Субсидия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</si>
  <si>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</si>
  <si>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</si>
  <si>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</si>
  <si>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</si>
  <si>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</si>
  <si>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</si>
  <si>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</si>
  <si>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</si>
  <si>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</si>
  <si>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</si>
  <si>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</si>
  <si>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</si>
  <si>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</si>
  <si>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</si>
  <si>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</si>
  <si>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</si>
  <si>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</si>
  <si>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</si>
  <si>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</si>
  <si>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</si>
  <si>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</si>
  <si>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</si>
  <si>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</si>
  <si>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</si>
  <si>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</si>
  <si>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</si>
  <si>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</si>
  <si>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</si>
  <si>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</si>
  <si>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</si>
  <si>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</si>
  <si>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</si>
  <si>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</si>
  <si>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</si>
  <si>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</si>
  <si>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</si>
  <si>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01</t>
  </si>
  <si>
    <t>02</t>
  </si>
  <si>
    <t>03</t>
  </si>
  <si>
    <t>04</t>
  </si>
  <si>
    <t>05</t>
  </si>
  <si>
    <t>07</t>
  </si>
  <si>
    <t>08</t>
  </si>
  <si>
    <t>12</t>
  </si>
  <si>
    <t>14</t>
  </si>
  <si>
    <t>0102</t>
  </si>
  <si>
    <t>0103</t>
  </si>
  <si>
    <t>0104</t>
  </si>
  <si>
    <t>0105</t>
  </si>
  <si>
    <t>0106</t>
  </si>
  <si>
    <t>0113</t>
  </si>
  <si>
    <t>0203</t>
  </si>
  <si>
    <t>0309</t>
  </si>
  <si>
    <t>0314</t>
  </si>
  <si>
    <t>0401</t>
  </si>
  <si>
    <t>0405</t>
  </si>
  <si>
    <t>0409</t>
  </si>
  <si>
    <t>0701</t>
  </si>
  <si>
    <t>0702</t>
  </si>
  <si>
    <t>0703</t>
  </si>
  <si>
    <t>0707</t>
  </si>
  <si>
    <t>0709</t>
  </si>
  <si>
    <t>0801</t>
  </si>
  <si>
    <t>0804</t>
  </si>
  <si>
    <t>1003</t>
  </si>
  <si>
    <t>1004</t>
  </si>
  <si>
    <t>1006</t>
  </si>
  <si>
    <t>1202</t>
  </si>
  <si>
    <t>1401</t>
  </si>
  <si>
    <t>1402</t>
  </si>
  <si>
    <t>0107</t>
  </si>
  <si>
    <t>Изменение остатков средств на счетах по учету средств бюджетов</t>
  </si>
  <si>
    <t>Получение кредитов от кредитных организаций бюджетами муниципальных районов в валюте Российской Федерации</t>
  </si>
  <si>
    <t xml:space="preserve">Источники финансирования дефицита, в том числе: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</si>
  <si>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</si>
  <si>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</si>
  <si>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</si>
  <si>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</si>
  <si>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перечисления :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</si>
  <si>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</si>
  <si>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</si>
  <si>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НДФЛ</t>
  </si>
  <si>
    <t>АКЦИЗЫ</t>
  </si>
  <si>
    <t>Упрощённая система налогообложения</t>
  </si>
  <si>
    <t>ЕНВД</t>
  </si>
  <si>
    <t>ЕСХН</t>
  </si>
  <si>
    <t>Аренда земли</t>
  </si>
  <si>
    <t>Доходы от сдачи в аренду имущества</t>
  </si>
  <si>
    <t>Плата за пользование природными ресурсами</t>
  </si>
  <si>
    <t>Административные штрафы</t>
  </si>
  <si>
    <t>Доходы от оказания платных услуг</t>
  </si>
  <si>
    <t>Налоговые:</t>
  </si>
  <si>
    <t>Неналоговые:</t>
  </si>
  <si>
    <t>Приложение №4</t>
  </si>
  <si>
    <t>Приложение №5</t>
  </si>
  <si>
    <t>Приложение № 3</t>
  </si>
  <si>
    <t>Приложение № 6</t>
  </si>
  <si>
    <t>Доходы от использования имущества,находящегося в государственной и муниципальной собственности</t>
  </si>
  <si>
    <t>Безвозмездные поступления от негосударственных организаций</t>
  </si>
  <si>
    <t xml:space="preserve">Прочие безвозмездные поступления </t>
  </si>
  <si>
    <t>0503</t>
  </si>
  <si>
    <t>Благоустройство</t>
  </si>
  <si>
    <t>Сведения об использовании бюджетных средств муниципального дорожного фонда (МДФ) за 2020 год</t>
  </si>
  <si>
    <t>Сведения об исполнении расходной части бюджета Администрации Королевского сельсовета Тюменцевского района Алтайского края
(по разделам, подразделам бюджетной классификации) за 2021 год</t>
  </si>
  <si>
    <t>Основные параметры бюджета Администрации Королевского сельсовета Тюменцевского района Алтайского края за 2021 год</t>
  </si>
  <si>
    <t>Сведения об исполнении доходной части бюджета Администрации Королевского сельсовета Тюменцевского района Алтайского края за 2021 год</t>
  </si>
  <si>
    <t>Налоги на имущество</t>
  </si>
  <si>
    <t>Государственная пошлина</t>
  </si>
  <si>
    <t>Коммунальное хозяйство</t>
  </si>
  <si>
    <t>0502</t>
  </si>
  <si>
    <t xml:space="preserve">Иные межбюджетные трансферты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</si>
</sst>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5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A4" workbookViewId="0">
      <selection activeCell="E9" sqref="E9"/>
    </sheetView>
  </sheetViews>
  <sheetFormatPr defaultColWidth="9.140625" defaultRowHeight="15.75" x14ac:dyDescent="0.25"/>
  <cols>
    <col min="1" max="1" width="22" style="1" customWidth="1"/>
    <col min="2" max="2" width="15.140625" style="1" customWidth="1"/>
    <col min="3" max="4" width="15.28515625" style="1" customWidth="1"/>
    <col min="5" max="5" width="13.7109375" style="1" customWidth="1"/>
    <col min="6" max="6" width="15.5703125" style="1" customWidth="1"/>
    <col min="7" max="7" width="13.42578125" style="1" customWidth="1"/>
    <col min="8" max="16384" width="9.140625" style="1"/>
  </cols>
  <sheetData>
    <row r="1" spans="1:7" ht="19.149999999999999" customHeight="1" x14ac:dyDescent="0.3">
      <c r="F1" s="73" t="s">
        <v>137</v>
      </c>
      <c r="G1" s="73"/>
    </row>
    <row r="2" spans="1:7" ht="15.75" customHeight="1" x14ac:dyDescent="0.25">
      <c r="A2" s="72" t="s">
        <v>146</v>
      </c>
      <c r="B2" s="72"/>
      <c r="C2" s="72"/>
      <c r="D2" s="72"/>
      <c r="E2" s="72"/>
      <c r="F2" s="72"/>
      <c r="G2" s="72"/>
    </row>
    <row r="3" spans="1:7" ht="37.9" customHeight="1" x14ac:dyDescent="0.25">
      <c r="A3" s="72"/>
      <c r="B3" s="72"/>
      <c r="C3" s="72"/>
      <c r="D3" s="72"/>
      <c r="E3" s="72"/>
      <c r="F3" s="72"/>
      <c r="G3" s="72"/>
    </row>
    <row r="4" spans="1:7" x14ac:dyDescent="0.25">
      <c r="G4" s="2" t="s">
        <v>16</v>
      </c>
    </row>
    <row r="5" spans="1:7" x14ac:dyDescent="0.25">
      <c r="A5" s="4" t="s">
        <v>5</v>
      </c>
      <c r="B5" s="66" t="s">
        <v>0</v>
      </c>
      <c r="C5" s="66"/>
      <c r="D5" s="8" t="s">
        <v>7</v>
      </c>
      <c r="E5" s="4" t="s">
        <v>1</v>
      </c>
      <c r="F5" s="69" t="s">
        <v>2</v>
      </c>
      <c r="G5" s="4" t="s">
        <v>3</v>
      </c>
    </row>
    <row r="6" spans="1:7" x14ac:dyDescent="0.25">
      <c r="A6" s="11" t="s">
        <v>6</v>
      </c>
      <c r="B6" s="67"/>
      <c r="C6" s="68"/>
      <c r="D6" s="10" t="s">
        <v>8</v>
      </c>
      <c r="E6" s="9" t="s">
        <v>9</v>
      </c>
      <c r="F6" s="70"/>
      <c r="G6" s="9" t="s">
        <v>4</v>
      </c>
    </row>
    <row r="7" spans="1:7" x14ac:dyDescent="0.25">
      <c r="A7" s="12"/>
      <c r="B7" s="66"/>
      <c r="C7" s="66"/>
      <c r="D7" s="10" t="s">
        <v>9</v>
      </c>
      <c r="E7" s="9" t="s">
        <v>10</v>
      </c>
      <c r="F7" s="69"/>
      <c r="G7" s="12"/>
    </row>
    <row r="8" spans="1:7" ht="31.5" x14ac:dyDescent="0.25">
      <c r="A8" s="13"/>
      <c r="B8" s="7" t="s">
        <v>11</v>
      </c>
      <c r="C8" s="14" t="s">
        <v>12</v>
      </c>
      <c r="D8" s="15" t="s">
        <v>10</v>
      </c>
      <c r="E8" s="6"/>
      <c r="F8" s="71"/>
      <c r="G8" s="12"/>
    </row>
    <row r="9" spans="1:7" x14ac:dyDescent="0.25">
      <c r="A9" s="5" t="s">
        <v>13</v>
      </c>
      <c r="B9" s="44">
        <v>1343.26</v>
      </c>
      <c r="C9" s="57">
        <v>2959.6439999999998</v>
      </c>
      <c r="D9" s="57">
        <v>2959.6439999999998</v>
      </c>
      <c r="E9" s="57">
        <v>2951.1460000000002</v>
      </c>
      <c r="F9" s="56">
        <f>E9-D9</f>
        <v>-8.4979999999995925</v>
      </c>
      <c r="G9" s="44">
        <v>102.11</v>
      </c>
    </row>
    <row r="10" spans="1:7" x14ac:dyDescent="0.25">
      <c r="A10" s="3" t="s">
        <v>14</v>
      </c>
      <c r="B10" s="44">
        <v>1343.26</v>
      </c>
      <c r="C10" s="58">
        <v>2840.6570000000002</v>
      </c>
      <c r="D10" s="56">
        <f>C10</f>
        <v>2840.6570000000002</v>
      </c>
      <c r="E10" s="56">
        <v>2639.35583</v>
      </c>
      <c r="F10" s="56">
        <f>D10-E10</f>
        <v>201.30117000000018</v>
      </c>
      <c r="G10" s="44">
        <f t="shared" ref="G10:G14" si="0">E10/D10*100</f>
        <v>92.913569994547032</v>
      </c>
    </row>
    <row r="11" spans="1:7" x14ac:dyDescent="0.25">
      <c r="A11" s="3" t="s">
        <v>15</v>
      </c>
      <c r="B11" s="44">
        <v>0</v>
      </c>
      <c r="C11" s="58">
        <f>C9-C10</f>
        <v>118.98699999999963</v>
      </c>
      <c r="D11" s="56">
        <f>C11</f>
        <v>118.98699999999963</v>
      </c>
      <c r="E11" s="56">
        <f>E9-E10</f>
        <v>311.79017000000022</v>
      </c>
      <c r="F11" s="53">
        <f>D11-E11</f>
        <v>-192.80317000000059</v>
      </c>
      <c r="G11" s="44">
        <f>G12</f>
        <v>262.03717212804861</v>
      </c>
    </row>
    <row r="12" spans="1:7" ht="63" x14ac:dyDescent="0.25">
      <c r="A12" s="3" t="s">
        <v>115</v>
      </c>
      <c r="B12" s="44">
        <f>B11</f>
        <v>0</v>
      </c>
      <c r="C12" s="56">
        <f>C11</f>
        <v>118.98699999999963</v>
      </c>
      <c r="D12" s="56">
        <f>C12:C13</f>
        <v>118.98699999999963</v>
      </c>
      <c r="E12" s="56">
        <f>E11</f>
        <v>311.79017000000022</v>
      </c>
      <c r="F12" s="56">
        <f>F11</f>
        <v>-192.80317000000059</v>
      </c>
      <c r="G12" s="44">
        <f>E12/D12*100</f>
        <v>262.03717212804861</v>
      </c>
    </row>
    <row r="13" spans="1:7" ht="126" x14ac:dyDescent="0.25">
      <c r="A13" s="3" t="s">
        <v>114</v>
      </c>
      <c r="B13" s="44">
        <v>0</v>
      </c>
      <c r="C13" s="50">
        <v>0</v>
      </c>
      <c r="D13" s="47">
        <v>0</v>
      </c>
      <c r="E13" s="47">
        <v>0</v>
      </c>
      <c r="F13" s="47">
        <f t="shared" ref="F13" si="1">D13-E13</f>
        <v>0</v>
      </c>
      <c r="G13" s="45">
        <v>0</v>
      </c>
    </row>
    <row r="14" spans="1:7" ht="63" x14ac:dyDescent="0.25">
      <c r="A14" s="43" t="s">
        <v>113</v>
      </c>
      <c r="B14" s="48">
        <f>B11</f>
        <v>0</v>
      </c>
      <c r="C14" s="58">
        <f>C12</f>
        <v>118.98699999999963</v>
      </c>
      <c r="D14" s="58">
        <f>C14</f>
        <v>118.98699999999963</v>
      </c>
      <c r="E14" s="58">
        <f>E12</f>
        <v>311.79017000000022</v>
      </c>
      <c r="F14" s="56">
        <f>F12</f>
        <v>-192.80317000000059</v>
      </c>
      <c r="G14" s="44">
        <f t="shared" si="0"/>
        <v>262.03717212804861</v>
      </c>
    </row>
  </sheetData>
  <mergeCells count="4">
    <mergeCell ref="B5:C7"/>
    <mergeCell ref="F5:F8"/>
    <mergeCell ref="A2:G3"/>
    <mergeCell ref="F1:G1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33" sqref="C33:F33"/>
    </sheetView>
  </sheetViews>
  <sheetFormatPr defaultRowHeight="15" x14ac:dyDescent="0.25"/>
  <cols>
    <col min="1" max="1" width="30.5703125" customWidth="1"/>
    <col min="2" max="2" width="12.7109375" customWidth="1"/>
    <col min="3" max="3" width="14.5703125" customWidth="1"/>
    <col min="4" max="4" width="12" customWidth="1"/>
    <col min="5" max="5" width="13.7109375" customWidth="1"/>
    <col min="6" max="6" width="10.7109375" customWidth="1"/>
  </cols>
  <sheetData>
    <row r="1" spans="1:6" ht="18.75" x14ac:dyDescent="0.3">
      <c r="E1" s="73" t="s">
        <v>135</v>
      </c>
      <c r="F1" s="73"/>
    </row>
    <row r="3" spans="1:6" x14ac:dyDescent="0.25">
      <c r="A3" s="72" t="s">
        <v>147</v>
      </c>
      <c r="B3" s="74"/>
      <c r="C3" s="74"/>
      <c r="D3" s="74"/>
      <c r="E3" s="74"/>
      <c r="F3" s="74"/>
    </row>
    <row r="4" spans="1:6" x14ac:dyDescent="0.25">
      <c r="A4" s="74"/>
      <c r="B4" s="74"/>
      <c r="C4" s="74"/>
      <c r="D4" s="74"/>
      <c r="E4" s="74"/>
      <c r="F4" s="74"/>
    </row>
    <row r="5" spans="1:6" ht="32.25" customHeight="1" x14ac:dyDescent="0.25">
      <c r="A5" s="74"/>
      <c r="B5" s="74"/>
      <c r="C5" s="74"/>
      <c r="D5" s="74"/>
      <c r="E5" s="74"/>
      <c r="F5" s="74"/>
    </row>
    <row r="6" spans="1:6" ht="15.75" x14ac:dyDescent="0.25">
      <c r="F6" s="2" t="s">
        <v>16</v>
      </c>
    </row>
    <row r="7" spans="1:6" ht="31.15" customHeight="1" x14ac:dyDescent="0.25">
      <c r="A7" s="75" t="s">
        <v>19</v>
      </c>
      <c r="B7" s="66" t="s">
        <v>0</v>
      </c>
      <c r="C7" s="66" t="s">
        <v>18</v>
      </c>
      <c r="D7" s="66" t="s">
        <v>1</v>
      </c>
      <c r="E7" s="66" t="s">
        <v>2</v>
      </c>
      <c r="F7" s="77" t="s">
        <v>25</v>
      </c>
    </row>
    <row r="8" spans="1:6" ht="59.25" customHeight="1" x14ac:dyDescent="0.25">
      <c r="A8" s="76"/>
      <c r="B8" s="67"/>
      <c r="C8" s="66"/>
      <c r="D8" s="66"/>
      <c r="E8" s="68"/>
      <c r="F8" s="78"/>
    </row>
    <row r="9" spans="1:6" ht="15.75" x14ac:dyDescent="0.25">
      <c r="A9" s="51" t="s">
        <v>17</v>
      </c>
      <c r="B9" s="37">
        <v>1343.26</v>
      </c>
      <c r="C9" s="37">
        <v>2959.6439999999998</v>
      </c>
      <c r="D9" s="37">
        <v>2951.1460000000002</v>
      </c>
      <c r="E9" s="37">
        <f>C9-D9</f>
        <v>8.4979999999995925</v>
      </c>
      <c r="F9" s="60">
        <f>D9/C9*100</f>
        <v>99.712870872307619</v>
      </c>
    </row>
    <row r="10" spans="1:6" ht="15.75" x14ac:dyDescent="0.25">
      <c r="A10" s="52" t="s">
        <v>133</v>
      </c>
      <c r="B10" s="37">
        <f>B11+B16+B15</f>
        <v>602</v>
      </c>
      <c r="C10" s="37">
        <f>C11+C15+C16</f>
        <v>629</v>
      </c>
      <c r="D10" s="37">
        <f>D11+D15+D16</f>
        <v>635.96899999999994</v>
      </c>
      <c r="E10" s="37">
        <f t="shared" ref="E10:E31" si="0">C10-D10</f>
        <v>-6.9689999999999372</v>
      </c>
      <c r="F10" s="60">
        <f t="shared" ref="F10:F31" si="1">D10/C10*100</f>
        <v>101.10794912559618</v>
      </c>
    </row>
    <row r="11" spans="1:6" ht="13.5" customHeight="1" x14ac:dyDescent="0.25">
      <c r="A11" s="3" t="s">
        <v>123</v>
      </c>
      <c r="B11" s="36">
        <v>20</v>
      </c>
      <c r="C11" s="36">
        <v>25</v>
      </c>
      <c r="D11" s="36">
        <v>25.216999999999999</v>
      </c>
      <c r="E11" s="36">
        <f t="shared" si="0"/>
        <v>-0.21699999999999875</v>
      </c>
      <c r="F11" s="61">
        <f t="shared" si="1"/>
        <v>100.86799999999999</v>
      </c>
    </row>
    <row r="12" spans="1:6" ht="0.75" customHeight="1" x14ac:dyDescent="0.25">
      <c r="A12" s="3" t="s">
        <v>124</v>
      </c>
      <c r="B12" s="36">
        <v>0</v>
      </c>
      <c r="C12" s="36">
        <v>0</v>
      </c>
      <c r="D12" s="36">
        <v>0</v>
      </c>
      <c r="E12" s="36">
        <f t="shared" si="0"/>
        <v>0</v>
      </c>
      <c r="F12" s="61" t="e">
        <f t="shared" si="1"/>
        <v>#DIV/0!</v>
      </c>
    </row>
    <row r="13" spans="1:6" ht="29.25" hidden="1" customHeight="1" x14ac:dyDescent="0.25">
      <c r="A13" s="3" t="s">
        <v>125</v>
      </c>
      <c r="B13" s="36">
        <v>0</v>
      </c>
      <c r="C13" s="36">
        <v>0</v>
      </c>
      <c r="D13" s="36">
        <v>0</v>
      </c>
      <c r="E13" s="36">
        <f t="shared" si="0"/>
        <v>0</v>
      </c>
      <c r="F13" s="61" t="e">
        <f t="shared" si="1"/>
        <v>#DIV/0!</v>
      </c>
    </row>
    <row r="14" spans="1:6" ht="24" hidden="1" customHeight="1" x14ac:dyDescent="0.25">
      <c r="A14" s="3" t="s">
        <v>126</v>
      </c>
      <c r="B14" s="36">
        <v>0</v>
      </c>
      <c r="C14" s="36">
        <v>0</v>
      </c>
      <c r="D14" s="36">
        <v>0</v>
      </c>
      <c r="E14" s="36">
        <f t="shared" si="0"/>
        <v>0</v>
      </c>
      <c r="F14" s="61" t="e">
        <f t="shared" si="1"/>
        <v>#DIV/0!</v>
      </c>
    </row>
    <row r="15" spans="1:6" ht="15.75" x14ac:dyDescent="0.25">
      <c r="A15" s="3" t="s">
        <v>127</v>
      </c>
      <c r="B15" s="36">
        <v>52</v>
      </c>
      <c r="C15" s="36">
        <v>75</v>
      </c>
      <c r="D15" s="36">
        <v>77.427999999999997</v>
      </c>
      <c r="E15" s="36">
        <f t="shared" si="0"/>
        <v>-2.4279999999999973</v>
      </c>
      <c r="F15" s="61">
        <f t="shared" si="1"/>
        <v>103.23733333333334</v>
      </c>
    </row>
    <row r="16" spans="1:6" ht="15.75" x14ac:dyDescent="0.25">
      <c r="A16" s="3" t="s">
        <v>148</v>
      </c>
      <c r="B16" s="36">
        <v>530</v>
      </c>
      <c r="C16" s="36">
        <v>529</v>
      </c>
      <c r="D16" s="36">
        <v>533.32399999999996</v>
      </c>
      <c r="E16" s="36">
        <f t="shared" si="0"/>
        <v>-4.3239999999999554</v>
      </c>
      <c r="F16" s="61">
        <f t="shared" si="1"/>
        <v>100.81739130434781</v>
      </c>
    </row>
    <row r="17" spans="1:6" ht="24.75" customHeight="1" x14ac:dyDescent="0.25">
      <c r="A17" s="3" t="s">
        <v>149</v>
      </c>
      <c r="B17" s="36">
        <v>0</v>
      </c>
      <c r="C17" s="36">
        <v>0.3</v>
      </c>
      <c r="D17" s="36">
        <v>0.3</v>
      </c>
      <c r="E17" s="36">
        <f t="shared" ref="E17" si="2">C17-D17</f>
        <v>0</v>
      </c>
      <c r="F17" s="61">
        <f t="shared" ref="F17" si="3">D17/C17*100</f>
        <v>100</v>
      </c>
    </row>
    <row r="18" spans="1:6" ht="29.25" customHeight="1" x14ac:dyDescent="0.25">
      <c r="A18" s="52" t="s">
        <v>134</v>
      </c>
      <c r="B18" s="37">
        <v>0</v>
      </c>
      <c r="C18" s="37">
        <f>C23+C24</f>
        <v>56.55</v>
      </c>
      <c r="D18" s="37">
        <f>D23+D24</f>
        <v>56.55</v>
      </c>
      <c r="E18" s="37">
        <f t="shared" si="0"/>
        <v>0</v>
      </c>
      <c r="F18" s="60">
        <f>D18/C18*100</f>
        <v>100</v>
      </c>
    </row>
    <row r="19" spans="1:6" ht="0.75" customHeight="1" x14ac:dyDescent="0.25">
      <c r="A19" s="3" t="s">
        <v>128</v>
      </c>
      <c r="B19" s="36"/>
      <c r="C19" s="36"/>
      <c r="D19" s="36"/>
      <c r="E19" s="36"/>
      <c r="F19" s="61"/>
    </row>
    <row r="20" spans="1:6" ht="36.75" hidden="1" customHeight="1" x14ac:dyDescent="0.25">
      <c r="A20" s="3" t="s">
        <v>129</v>
      </c>
      <c r="B20" s="36"/>
      <c r="C20" s="36"/>
      <c r="D20" s="36"/>
      <c r="E20" s="36"/>
      <c r="F20" s="61"/>
    </row>
    <row r="21" spans="1:6" ht="42" hidden="1" customHeight="1" x14ac:dyDescent="0.25">
      <c r="A21" s="3" t="s">
        <v>130</v>
      </c>
      <c r="B21" s="36"/>
      <c r="C21" s="36"/>
      <c r="D21" s="36"/>
      <c r="E21" s="36"/>
      <c r="F21" s="61"/>
    </row>
    <row r="22" spans="1:6" ht="73.5" hidden="1" customHeight="1" x14ac:dyDescent="0.25">
      <c r="A22" s="3" t="s">
        <v>132</v>
      </c>
      <c r="B22" s="36">
        <v>0</v>
      </c>
      <c r="C22" s="36">
        <v>0</v>
      </c>
      <c r="D22" s="36">
        <v>0</v>
      </c>
      <c r="E22" s="36">
        <f t="shared" si="0"/>
        <v>0</v>
      </c>
      <c r="F22" s="61">
        <v>0</v>
      </c>
    </row>
    <row r="23" spans="1:6" ht="27.75" customHeight="1" x14ac:dyDescent="0.25">
      <c r="A23" s="3" t="s">
        <v>139</v>
      </c>
      <c r="B23" s="36">
        <v>0</v>
      </c>
      <c r="C23" s="36">
        <v>56.55</v>
      </c>
      <c r="D23" s="36">
        <v>56.55</v>
      </c>
      <c r="E23" s="36">
        <v>0</v>
      </c>
      <c r="F23" s="61">
        <v>100</v>
      </c>
    </row>
    <row r="24" spans="1:6" ht="0.75" customHeight="1" x14ac:dyDescent="0.25">
      <c r="A24" s="3" t="s">
        <v>131</v>
      </c>
      <c r="B24" s="36">
        <v>0</v>
      </c>
      <c r="C24" s="36">
        <v>0</v>
      </c>
      <c r="D24" s="36">
        <v>0</v>
      </c>
      <c r="E24" s="36">
        <f t="shared" si="0"/>
        <v>0</v>
      </c>
      <c r="F24" s="61" t="e">
        <f t="shared" si="1"/>
        <v>#DIV/0!</v>
      </c>
    </row>
    <row r="25" spans="1:6" ht="46.9" customHeight="1" x14ac:dyDescent="0.25">
      <c r="A25" s="52" t="s">
        <v>120</v>
      </c>
      <c r="B25" s="59">
        <f>B26+B28+B29</f>
        <v>741.26</v>
      </c>
      <c r="C25" s="59">
        <f>C26+C27+C28+C29+C32+C33</f>
        <v>2273.7939999999999</v>
      </c>
      <c r="D25" s="59">
        <f>D26+D27+D28+D29+D32+D33</f>
        <v>2258.3249999999998</v>
      </c>
      <c r="E25" s="59">
        <f t="shared" si="0"/>
        <v>15.469000000000051</v>
      </c>
      <c r="F25" s="62">
        <f t="shared" si="1"/>
        <v>99.319683313439995</v>
      </c>
    </row>
    <row r="26" spans="1:6" ht="67.900000000000006" customHeight="1" x14ac:dyDescent="0.25">
      <c r="A26" s="3" t="s">
        <v>116</v>
      </c>
      <c r="B26" s="44">
        <v>304.8</v>
      </c>
      <c r="C26" s="44">
        <v>304.8</v>
      </c>
      <c r="D26" s="44">
        <v>304.8</v>
      </c>
      <c r="E26" s="44">
        <f t="shared" si="0"/>
        <v>0</v>
      </c>
      <c r="F26" s="63">
        <f t="shared" si="1"/>
        <v>100</v>
      </c>
    </row>
    <row r="27" spans="1:6" ht="63" x14ac:dyDescent="0.25">
      <c r="A27" s="3" t="s">
        <v>117</v>
      </c>
      <c r="B27" s="44"/>
      <c r="C27" s="44"/>
      <c r="D27" s="44"/>
      <c r="E27" s="44"/>
      <c r="F27" s="63"/>
    </row>
    <row r="28" spans="1:6" ht="47.25" x14ac:dyDescent="0.25">
      <c r="A28" s="3" t="s">
        <v>118</v>
      </c>
      <c r="B28" s="44">
        <v>53.7</v>
      </c>
      <c r="C28" s="44">
        <v>53.7</v>
      </c>
      <c r="D28" s="44">
        <v>53.7</v>
      </c>
      <c r="E28" s="44">
        <f t="shared" si="0"/>
        <v>0</v>
      </c>
      <c r="F28" s="63">
        <f t="shared" si="1"/>
        <v>100</v>
      </c>
    </row>
    <row r="29" spans="1:6" ht="38.25" customHeight="1" x14ac:dyDescent="0.25">
      <c r="A29" s="43" t="s">
        <v>119</v>
      </c>
      <c r="B29" s="48">
        <v>382.76</v>
      </c>
      <c r="C29" s="48">
        <v>1915.2940000000001</v>
      </c>
      <c r="D29" s="48">
        <v>1899.825</v>
      </c>
      <c r="E29" s="44">
        <f t="shared" si="0"/>
        <v>15.469000000000051</v>
      </c>
      <c r="F29" s="63">
        <f t="shared" si="1"/>
        <v>99.192343316483004</v>
      </c>
    </row>
    <row r="30" spans="1:6" ht="57.75" hidden="1" customHeight="1" x14ac:dyDescent="0.25">
      <c r="A30" s="49" t="s">
        <v>122</v>
      </c>
      <c r="B30" s="48">
        <v>0</v>
      </c>
      <c r="C30" s="48">
        <v>0</v>
      </c>
      <c r="D30" s="48">
        <v>0</v>
      </c>
      <c r="E30" s="44">
        <f t="shared" si="0"/>
        <v>0</v>
      </c>
      <c r="F30" s="63" t="e">
        <f t="shared" si="1"/>
        <v>#DIV/0!</v>
      </c>
    </row>
    <row r="31" spans="1:6" ht="78.75" hidden="1" x14ac:dyDescent="0.25">
      <c r="A31" s="3" t="s">
        <v>121</v>
      </c>
      <c r="B31" s="48">
        <v>0</v>
      </c>
      <c r="C31" s="48">
        <v>0</v>
      </c>
      <c r="D31" s="48">
        <v>0</v>
      </c>
      <c r="E31" s="48">
        <f t="shared" si="0"/>
        <v>0</v>
      </c>
      <c r="F31" s="48" t="e">
        <f t="shared" si="1"/>
        <v>#DIV/0!</v>
      </c>
    </row>
    <row r="32" spans="1:6" ht="47.25" hidden="1" x14ac:dyDescent="0.25">
      <c r="A32" s="55" t="s">
        <v>140</v>
      </c>
      <c r="B32" s="48">
        <v>0</v>
      </c>
      <c r="C32" s="48"/>
      <c r="D32" s="48"/>
      <c r="E32" s="44"/>
      <c r="F32" s="63"/>
    </row>
    <row r="33" spans="1:6" ht="31.5" hidden="1" x14ac:dyDescent="0.25">
      <c r="A33" s="55" t="s">
        <v>141</v>
      </c>
      <c r="B33" s="48">
        <v>0</v>
      </c>
      <c r="C33" s="48"/>
      <c r="D33" s="48"/>
      <c r="E33" s="44"/>
      <c r="F33" s="63"/>
    </row>
  </sheetData>
  <mergeCells count="8">
    <mergeCell ref="B7:B8"/>
    <mergeCell ref="D7:D8"/>
    <mergeCell ref="E7:E8"/>
    <mergeCell ref="A3:F5"/>
    <mergeCell ref="E1:F1"/>
    <mergeCell ref="C7:C8"/>
    <mergeCell ref="A7:A8"/>
    <mergeCell ref="F7:F8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D23" sqref="D23"/>
    </sheetView>
  </sheetViews>
  <sheetFormatPr defaultColWidth="9.140625" defaultRowHeight="15.75" x14ac:dyDescent="0.25"/>
  <cols>
    <col min="1" max="1" width="35.140625" style="1" customWidth="1"/>
    <col min="2" max="2" width="11" style="1" customWidth="1"/>
    <col min="3" max="3" width="14" style="1" customWidth="1"/>
    <col min="4" max="4" width="11.85546875" style="1" customWidth="1"/>
    <col min="5" max="5" width="15.5703125" style="1" customWidth="1"/>
    <col min="6" max="6" width="12.5703125" style="1" customWidth="1"/>
    <col min="7" max="16384" width="9.140625" style="1"/>
  </cols>
  <sheetData>
    <row r="1" spans="1:6" ht="18.75" x14ac:dyDescent="0.3">
      <c r="E1" s="73" t="s">
        <v>136</v>
      </c>
      <c r="F1" s="73"/>
    </row>
    <row r="3" spans="1:6" x14ac:dyDescent="0.25">
      <c r="A3" s="72" t="s">
        <v>145</v>
      </c>
      <c r="B3" s="79"/>
      <c r="C3" s="79"/>
      <c r="D3" s="79"/>
      <c r="E3" s="79"/>
      <c r="F3" s="79"/>
    </row>
    <row r="4" spans="1:6" ht="45.75" customHeight="1" x14ac:dyDescent="0.25">
      <c r="A4" s="79"/>
      <c r="B4" s="79"/>
      <c r="C4" s="79"/>
      <c r="D4" s="79"/>
      <c r="E4" s="79"/>
      <c r="F4" s="79"/>
    </row>
    <row r="6" spans="1:6" x14ac:dyDescent="0.25">
      <c r="F6" s="2" t="s">
        <v>16</v>
      </c>
    </row>
    <row r="7" spans="1:6" x14ac:dyDescent="0.25">
      <c r="A7" s="66" t="s">
        <v>20</v>
      </c>
      <c r="B7" s="66" t="s">
        <v>21</v>
      </c>
      <c r="C7" s="4" t="s">
        <v>22</v>
      </c>
      <c r="D7" s="66" t="s">
        <v>1</v>
      </c>
      <c r="E7" s="66" t="s">
        <v>2</v>
      </c>
      <c r="F7" s="4" t="s">
        <v>3</v>
      </c>
    </row>
    <row r="8" spans="1:6" ht="31.5" x14ac:dyDescent="0.25">
      <c r="A8" s="66"/>
      <c r="B8" s="68"/>
      <c r="C8" s="9" t="s">
        <v>23</v>
      </c>
      <c r="D8" s="67"/>
      <c r="E8" s="68"/>
      <c r="F8" s="9" t="s">
        <v>4</v>
      </c>
    </row>
    <row r="9" spans="1:6" x14ac:dyDescent="0.25">
      <c r="A9" s="66"/>
      <c r="B9" s="68"/>
      <c r="C9" s="16" t="s">
        <v>24</v>
      </c>
      <c r="D9" s="67"/>
      <c r="E9" s="68"/>
      <c r="F9" s="6"/>
    </row>
    <row r="10" spans="1:6" x14ac:dyDescent="0.25">
      <c r="A10" s="27" t="s">
        <v>42</v>
      </c>
      <c r="B10" s="28" t="s">
        <v>78</v>
      </c>
      <c r="C10" s="64">
        <v>1379.55818</v>
      </c>
      <c r="D10" s="64">
        <v>1379.5537099999999</v>
      </c>
      <c r="E10" s="29">
        <f>C10-D10</f>
        <v>4.4700000000830187E-3</v>
      </c>
      <c r="F10" s="40">
        <f>D10/C10*100</f>
        <v>99.99967598321949</v>
      </c>
    </row>
    <row r="11" spans="1:6" ht="63" x14ac:dyDescent="0.25">
      <c r="A11" s="21" t="s">
        <v>43</v>
      </c>
      <c r="B11" s="26" t="s">
        <v>87</v>
      </c>
      <c r="C11" s="34">
        <v>385.96372000000002</v>
      </c>
      <c r="D11" s="34">
        <v>385.96350999999999</v>
      </c>
      <c r="E11" s="18">
        <f t="shared" ref="E11:E48" si="0">C11-D11</f>
        <v>2.1000000003823516E-4</v>
      </c>
      <c r="F11" s="41">
        <f t="shared" ref="F11:F48" si="1">D11/C11*100</f>
        <v>99.999945590741007</v>
      </c>
    </row>
    <row r="12" spans="1:6" ht="94.5" hidden="1" x14ac:dyDescent="0.25">
      <c r="A12" s="22" t="s">
        <v>44</v>
      </c>
      <c r="B12" s="25" t="s">
        <v>88</v>
      </c>
      <c r="C12" s="34">
        <v>0</v>
      </c>
      <c r="D12" s="34">
        <v>0</v>
      </c>
      <c r="E12" s="18">
        <f t="shared" si="0"/>
        <v>0</v>
      </c>
      <c r="F12" s="41"/>
    </row>
    <row r="13" spans="1:6" ht="93" customHeight="1" x14ac:dyDescent="0.25">
      <c r="A13" s="22" t="s">
        <v>45</v>
      </c>
      <c r="B13" s="25" t="s">
        <v>89</v>
      </c>
      <c r="C13" s="34">
        <v>276.56258000000003</v>
      </c>
      <c r="D13" s="34">
        <v>276.56114000000002</v>
      </c>
      <c r="E13" s="18">
        <f t="shared" si="0"/>
        <v>1.4400000000023283E-3</v>
      </c>
      <c r="F13" s="41">
        <f>D13/C13*100</f>
        <v>99.999479322184513</v>
      </c>
    </row>
    <row r="14" spans="1:6" hidden="1" x14ac:dyDescent="0.25">
      <c r="A14" s="22" t="s">
        <v>46</v>
      </c>
      <c r="B14" s="25" t="s">
        <v>90</v>
      </c>
      <c r="C14" s="34">
        <v>0</v>
      </c>
      <c r="D14" s="34">
        <v>0</v>
      </c>
      <c r="E14" s="18">
        <f t="shared" si="0"/>
        <v>0</v>
      </c>
      <c r="F14" s="41" t="e">
        <f t="shared" si="1"/>
        <v>#DIV/0!</v>
      </c>
    </row>
    <row r="15" spans="1:6" ht="0.6" customHeight="1" x14ac:dyDescent="0.25">
      <c r="A15" s="22" t="s">
        <v>47</v>
      </c>
      <c r="B15" s="25" t="s">
        <v>91</v>
      </c>
      <c r="C15" s="34">
        <v>0</v>
      </c>
      <c r="D15" s="34">
        <v>0</v>
      </c>
      <c r="E15" s="18">
        <f t="shared" si="0"/>
        <v>0</v>
      </c>
      <c r="F15" s="41" t="e">
        <f t="shared" si="1"/>
        <v>#DIV/0!</v>
      </c>
    </row>
    <row r="16" spans="1:6" ht="31.5" hidden="1" x14ac:dyDescent="0.25">
      <c r="A16" s="22" t="s">
        <v>48</v>
      </c>
      <c r="B16" s="25" t="s">
        <v>112</v>
      </c>
      <c r="C16" s="34">
        <v>0</v>
      </c>
      <c r="D16" s="34">
        <v>0</v>
      </c>
      <c r="E16" s="18">
        <f t="shared" si="0"/>
        <v>0</v>
      </c>
      <c r="F16" s="41" t="e">
        <f t="shared" si="1"/>
        <v>#DIV/0!</v>
      </c>
    </row>
    <row r="17" spans="1:6" ht="31.5" x14ac:dyDescent="0.25">
      <c r="A17" s="22" t="s">
        <v>49</v>
      </c>
      <c r="B17" s="25" t="s">
        <v>92</v>
      </c>
      <c r="C17" s="34">
        <v>717.03188</v>
      </c>
      <c r="D17" s="34">
        <v>717.029</v>
      </c>
      <c r="E17" s="18">
        <f t="shared" si="0"/>
        <v>2.8800000000046566E-3</v>
      </c>
      <c r="F17" s="41">
        <f t="shared" si="1"/>
        <v>99.999598344218668</v>
      </c>
    </row>
    <row r="18" spans="1:6" x14ac:dyDescent="0.25">
      <c r="A18" s="30" t="s">
        <v>50</v>
      </c>
      <c r="B18" s="31" t="s">
        <v>79</v>
      </c>
      <c r="C18" s="35">
        <f>C19</f>
        <v>53.7</v>
      </c>
      <c r="D18" s="35">
        <f>D19</f>
        <v>53.7</v>
      </c>
      <c r="E18" s="29">
        <f t="shared" si="0"/>
        <v>0</v>
      </c>
      <c r="F18" s="40">
        <f t="shared" si="1"/>
        <v>100</v>
      </c>
    </row>
    <row r="19" spans="1:6" ht="30.6" customHeight="1" x14ac:dyDescent="0.25">
      <c r="A19" s="22" t="s">
        <v>51</v>
      </c>
      <c r="B19" s="25" t="s">
        <v>93</v>
      </c>
      <c r="C19" s="34">
        <v>53.7</v>
      </c>
      <c r="D19" s="34">
        <v>53.7</v>
      </c>
      <c r="E19" s="18">
        <f t="shared" si="0"/>
        <v>0</v>
      </c>
      <c r="F19" s="41">
        <f t="shared" si="1"/>
        <v>100</v>
      </c>
    </row>
    <row r="20" spans="1:6" ht="47.25" hidden="1" x14ac:dyDescent="0.25">
      <c r="A20" s="30" t="s">
        <v>52</v>
      </c>
      <c r="B20" s="31" t="s">
        <v>80</v>
      </c>
      <c r="C20" s="35">
        <f>C21+C22</f>
        <v>0</v>
      </c>
      <c r="D20" s="35">
        <f>D21+D22</f>
        <v>0</v>
      </c>
      <c r="E20" s="29">
        <f t="shared" si="0"/>
        <v>0</v>
      </c>
      <c r="F20" s="40" t="e">
        <f t="shared" si="1"/>
        <v>#DIV/0!</v>
      </c>
    </row>
    <row r="21" spans="1:6" ht="78.75" hidden="1" x14ac:dyDescent="0.25">
      <c r="A21" s="22" t="s">
        <v>53</v>
      </c>
      <c r="B21" s="25" t="s">
        <v>94</v>
      </c>
      <c r="C21" s="34">
        <v>0</v>
      </c>
      <c r="D21" s="34">
        <v>0</v>
      </c>
      <c r="E21" s="18">
        <f t="shared" si="0"/>
        <v>0</v>
      </c>
      <c r="F21" s="41" t="e">
        <f t="shared" si="1"/>
        <v>#DIV/0!</v>
      </c>
    </row>
    <row r="22" spans="1:6" ht="0.6" customHeight="1" x14ac:dyDescent="0.25">
      <c r="A22" s="22" t="s">
        <v>54</v>
      </c>
      <c r="B22" s="25" t="s">
        <v>95</v>
      </c>
      <c r="C22" s="34">
        <v>0</v>
      </c>
      <c r="D22" s="34">
        <v>0</v>
      </c>
      <c r="E22" s="18">
        <f t="shared" si="0"/>
        <v>0</v>
      </c>
      <c r="F22" s="41" t="e">
        <f t="shared" si="1"/>
        <v>#DIV/0!</v>
      </c>
    </row>
    <row r="23" spans="1:6" x14ac:dyDescent="0.25">
      <c r="A23" s="32" t="s">
        <v>55</v>
      </c>
      <c r="B23" s="33" t="s">
        <v>81</v>
      </c>
      <c r="C23" s="35">
        <f>C24+C25+C26</f>
        <v>85.894819999999996</v>
      </c>
      <c r="D23" s="35">
        <f>D24+D25+D26</f>
        <v>72.45</v>
      </c>
      <c r="E23" s="29">
        <f t="shared" si="0"/>
        <v>13.444819999999993</v>
      </c>
      <c r="F23" s="40">
        <f t="shared" si="1"/>
        <v>84.347344810781379</v>
      </c>
    </row>
    <row r="24" spans="1:6" ht="13.9" hidden="1" customHeight="1" x14ac:dyDescent="0.25">
      <c r="A24" s="23" t="s">
        <v>56</v>
      </c>
      <c r="B24" s="23" t="s">
        <v>96</v>
      </c>
      <c r="C24" s="34">
        <v>0</v>
      </c>
      <c r="D24" s="34">
        <v>0</v>
      </c>
      <c r="E24" s="18">
        <f t="shared" si="0"/>
        <v>0</v>
      </c>
      <c r="F24" s="41" t="e">
        <f t="shared" si="1"/>
        <v>#DIV/0!</v>
      </c>
    </row>
    <row r="25" spans="1:6" ht="31.5" hidden="1" x14ac:dyDescent="0.25">
      <c r="A25" s="24" t="s">
        <v>57</v>
      </c>
      <c r="B25" s="23" t="s">
        <v>97</v>
      </c>
      <c r="C25" s="34">
        <v>0</v>
      </c>
      <c r="D25" s="34">
        <v>0</v>
      </c>
      <c r="E25" s="18">
        <f t="shared" si="0"/>
        <v>0</v>
      </c>
      <c r="F25" s="41" t="e">
        <f t="shared" si="1"/>
        <v>#DIV/0!</v>
      </c>
    </row>
    <row r="26" spans="1:6" ht="31.5" x14ac:dyDescent="0.25">
      <c r="A26" s="24" t="s">
        <v>58</v>
      </c>
      <c r="B26" s="23" t="s">
        <v>98</v>
      </c>
      <c r="C26" s="34">
        <v>85.894819999999996</v>
      </c>
      <c r="D26" s="34">
        <v>72.45</v>
      </c>
      <c r="E26" s="18">
        <f t="shared" si="0"/>
        <v>13.444819999999993</v>
      </c>
      <c r="F26" s="41">
        <f t="shared" si="1"/>
        <v>84.347344810781379</v>
      </c>
    </row>
    <row r="27" spans="1:6" ht="37.5" customHeight="1" x14ac:dyDescent="0.25">
      <c r="A27" s="30" t="s">
        <v>59</v>
      </c>
      <c r="B27" s="31" t="s">
        <v>82</v>
      </c>
      <c r="C27" s="35">
        <f>C29+C28</f>
        <v>1149.1210000000001</v>
      </c>
      <c r="D27" s="35">
        <f>D29+D28</f>
        <v>1133.652</v>
      </c>
      <c r="E27" s="29">
        <f t="shared" si="0"/>
        <v>15.469000000000051</v>
      </c>
      <c r="F27" s="40">
        <f t="shared" si="1"/>
        <v>98.65384063123031</v>
      </c>
    </row>
    <row r="28" spans="1:6" ht="38.25" customHeight="1" x14ac:dyDescent="0.25">
      <c r="A28" s="22" t="s">
        <v>150</v>
      </c>
      <c r="B28" s="25" t="s">
        <v>151</v>
      </c>
      <c r="C28" s="34">
        <v>34.450000000000003</v>
      </c>
      <c r="D28" s="34">
        <v>34.450000000000003</v>
      </c>
      <c r="E28" s="65">
        <f t="shared" ref="E28" si="2">C28-D28</f>
        <v>0</v>
      </c>
      <c r="F28" s="41">
        <f t="shared" ref="F28" si="3">D28/C28*100</f>
        <v>100</v>
      </c>
    </row>
    <row r="29" spans="1:6" ht="46.5" customHeight="1" x14ac:dyDescent="0.25">
      <c r="A29" s="22" t="s">
        <v>143</v>
      </c>
      <c r="B29" s="25" t="s">
        <v>142</v>
      </c>
      <c r="C29" s="96">
        <v>1114.671</v>
      </c>
      <c r="D29" s="96">
        <v>1099.202</v>
      </c>
      <c r="E29" s="18">
        <f t="shared" si="0"/>
        <v>15.469000000000051</v>
      </c>
      <c r="F29" s="41">
        <f t="shared" si="1"/>
        <v>98.612236256258569</v>
      </c>
    </row>
    <row r="30" spans="1:6" ht="0.75" customHeight="1" x14ac:dyDescent="0.25">
      <c r="A30" s="30" t="s">
        <v>60</v>
      </c>
      <c r="B30" s="31" t="s">
        <v>83</v>
      </c>
      <c r="C30" s="37">
        <f>C31+C32+C33+C34+C35</f>
        <v>0</v>
      </c>
      <c r="D30" s="37">
        <f>D31+D32+D33+D34+D35</f>
        <v>0</v>
      </c>
      <c r="E30" s="29">
        <f t="shared" si="0"/>
        <v>0</v>
      </c>
      <c r="F30" s="40" t="e">
        <f t="shared" si="1"/>
        <v>#DIV/0!</v>
      </c>
    </row>
    <row r="31" spans="1:6" ht="42.75" hidden="1" customHeight="1" x14ac:dyDescent="0.25">
      <c r="A31" s="22" t="s">
        <v>61</v>
      </c>
      <c r="B31" s="25" t="s">
        <v>99</v>
      </c>
      <c r="C31" s="38">
        <v>0</v>
      </c>
      <c r="D31" s="38">
        <v>0</v>
      </c>
      <c r="E31" s="18">
        <f t="shared" si="0"/>
        <v>0</v>
      </c>
      <c r="F31" s="41" t="e">
        <f t="shared" si="1"/>
        <v>#DIV/0!</v>
      </c>
    </row>
    <row r="32" spans="1:6" ht="77.25" hidden="1" customHeight="1" x14ac:dyDescent="0.25">
      <c r="A32" s="22" t="s">
        <v>62</v>
      </c>
      <c r="B32" s="25" t="s">
        <v>100</v>
      </c>
      <c r="C32" s="38">
        <v>0</v>
      </c>
      <c r="D32" s="38">
        <v>0</v>
      </c>
      <c r="E32" s="18">
        <f t="shared" si="0"/>
        <v>0</v>
      </c>
      <c r="F32" s="41" t="e">
        <f t="shared" si="1"/>
        <v>#DIV/0!</v>
      </c>
    </row>
    <row r="33" spans="1:6" ht="73.5" hidden="1" customHeight="1" x14ac:dyDescent="0.25">
      <c r="A33" s="22" t="s">
        <v>63</v>
      </c>
      <c r="B33" s="25" t="s">
        <v>101</v>
      </c>
      <c r="C33" s="38">
        <v>0</v>
      </c>
      <c r="D33" s="38">
        <v>0</v>
      </c>
      <c r="E33" s="18">
        <f t="shared" si="0"/>
        <v>0</v>
      </c>
      <c r="F33" s="41" t="e">
        <f t="shared" si="1"/>
        <v>#DIV/0!</v>
      </c>
    </row>
    <row r="34" spans="1:6" ht="39" hidden="1" customHeight="1" x14ac:dyDescent="0.25">
      <c r="A34" s="22" t="s">
        <v>64</v>
      </c>
      <c r="B34" s="25" t="s">
        <v>102</v>
      </c>
      <c r="C34" s="38">
        <v>0</v>
      </c>
      <c r="D34" s="38">
        <v>0</v>
      </c>
      <c r="E34" s="18">
        <f t="shared" si="0"/>
        <v>0</v>
      </c>
      <c r="F34" s="41" t="e">
        <f t="shared" si="1"/>
        <v>#DIV/0!</v>
      </c>
    </row>
    <row r="35" spans="1:6" ht="31.5" hidden="1" x14ac:dyDescent="0.25">
      <c r="A35" s="22" t="s">
        <v>65</v>
      </c>
      <c r="B35" s="25" t="s">
        <v>103</v>
      </c>
      <c r="C35" s="38">
        <v>0</v>
      </c>
      <c r="D35" s="38">
        <v>0</v>
      </c>
      <c r="E35" s="18">
        <f t="shared" si="0"/>
        <v>0</v>
      </c>
      <c r="F35" s="41" t="e">
        <f t="shared" si="1"/>
        <v>#DIV/0!</v>
      </c>
    </row>
    <row r="36" spans="1:6" x14ac:dyDescent="0.25">
      <c r="A36" s="30" t="s">
        <v>66</v>
      </c>
      <c r="B36" s="31" t="s">
        <v>84</v>
      </c>
      <c r="C36" s="39">
        <f>C48</f>
        <v>172.38300000000001</v>
      </c>
      <c r="D36" s="39">
        <f>D37+D38</f>
        <v>0</v>
      </c>
      <c r="E36" s="29">
        <f t="shared" si="0"/>
        <v>172.38300000000001</v>
      </c>
      <c r="F36" s="40">
        <f t="shared" si="1"/>
        <v>0</v>
      </c>
    </row>
    <row r="37" spans="1:6" hidden="1" x14ac:dyDescent="0.25">
      <c r="A37" s="22" t="s">
        <v>67</v>
      </c>
      <c r="B37" s="25" t="s">
        <v>104</v>
      </c>
      <c r="C37" s="38">
        <v>163.46100000000001</v>
      </c>
      <c r="D37" s="38">
        <v>0</v>
      </c>
      <c r="E37" s="18">
        <f t="shared" si="0"/>
        <v>163.46100000000001</v>
      </c>
      <c r="F37" s="41">
        <f t="shared" si="1"/>
        <v>0</v>
      </c>
    </row>
    <row r="38" spans="1:6" ht="31.5" hidden="1" x14ac:dyDescent="0.25">
      <c r="A38" s="22" t="s">
        <v>68</v>
      </c>
      <c r="B38" s="25" t="s">
        <v>105</v>
      </c>
      <c r="C38" s="38">
        <v>0</v>
      </c>
      <c r="D38" s="38">
        <v>0</v>
      </c>
      <c r="E38" s="18">
        <f t="shared" si="0"/>
        <v>0</v>
      </c>
      <c r="F38" s="41" t="e">
        <f t="shared" si="1"/>
        <v>#DIV/0!</v>
      </c>
    </row>
    <row r="39" spans="1:6" ht="21" hidden="1" customHeight="1" x14ac:dyDescent="0.25">
      <c r="A39" s="30" t="s">
        <v>69</v>
      </c>
      <c r="B39" s="31">
        <v>10</v>
      </c>
      <c r="C39" s="39">
        <f>C40+C41+C42</f>
        <v>0</v>
      </c>
      <c r="D39" s="39">
        <f>D40+D41+D42</f>
        <v>0</v>
      </c>
      <c r="E39" s="29">
        <f t="shared" si="0"/>
        <v>0</v>
      </c>
      <c r="F39" s="40" t="e">
        <f t="shared" si="1"/>
        <v>#DIV/0!</v>
      </c>
    </row>
    <row r="40" spans="1:6" ht="31.5" hidden="1" x14ac:dyDescent="0.25">
      <c r="A40" s="22" t="s">
        <v>70</v>
      </c>
      <c r="B40" s="25" t="s">
        <v>106</v>
      </c>
      <c r="C40" s="38">
        <v>0</v>
      </c>
      <c r="D40" s="38">
        <v>0</v>
      </c>
      <c r="E40" s="18">
        <f t="shared" si="0"/>
        <v>0</v>
      </c>
      <c r="F40" s="41" t="e">
        <f t="shared" si="1"/>
        <v>#DIV/0!</v>
      </c>
    </row>
    <row r="41" spans="1:6" hidden="1" x14ac:dyDescent="0.25">
      <c r="A41" s="22" t="s">
        <v>71</v>
      </c>
      <c r="B41" s="25" t="s">
        <v>107</v>
      </c>
      <c r="C41" s="38">
        <v>0</v>
      </c>
      <c r="D41" s="38">
        <v>0</v>
      </c>
      <c r="E41" s="18">
        <f t="shared" si="0"/>
        <v>0</v>
      </c>
      <c r="F41" s="41" t="e">
        <f t="shared" si="1"/>
        <v>#DIV/0!</v>
      </c>
    </row>
    <row r="42" spans="1:6" ht="16.899999999999999" hidden="1" customHeight="1" x14ac:dyDescent="0.25">
      <c r="A42" s="22" t="s">
        <v>72</v>
      </c>
      <c r="B42" s="25" t="s">
        <v>108</v>
      </c>
      <c r="C42" s="38">
        <v>0</v>
      </c>
      <c r="D42" s="38">
        <v>0</v>
      </c>
      <c r="E42" s="18">
        <f t="shared" si="0"/>
        <v>0</v>
      </c>
      <c r="F42" s="41" t="e">
        <f t="shared" si="1"/>
        <v>#DIV/0!</v>
      </c>
    </row>
    <row r="43" spans="1:6" ht="31.5" hidden="1" x14ac:dyDescent="0.25">
      <c r="A43" s="30" t="s">
        <v>73</v>
      </c>
      <c r="B43" s="31" t="s">
        <v>85</v>
      </c>
      <c r="C43" s="39">
        <f>C44</f>
        <v>0</v>
      </c>
      <c r="D43" s="39">
        <f>D44</f>
        <v>0</v>
      </c>
      <c r="E43" s="29">
        <f t="shared" si="0"/>
        <v>0</v>
      </c>
      <c r="F43" s="40" t="e">
        <f t="shared" si="1"/>
        <v>#DIV/0!</v>
      </c>
    </row>
    <row r="44" spans="1:6" ht="31.5" hidden="1" x14ac:dyDescent="0.25">
      <c r="A44" s="22" t="s">
        <v>74</v>
      </c>
      <c r="B44" s="25" t="s">
        <v>109</v>
      </c>
      <c r="C44" s="38">
        <v>0</v>
      </c>
      <c r="D44" s="38">
        <v>0</v>
      </c>
      <c r="E44" s="18">
        <f t="shared" si="0"/>
        <v>0</v>
      </c>
      <c r="F44" s="41" t="e">
        <f>D44/C44*100</f>
        <v>#DIV/0!</v>
      </c>
    </row>
    <row r="45" spans="1:6" ht="78.75" hidden="1" x14ac:dyDescent="0.25">
      <c r="A45" s="30" t="s">
        <v>75</v>
      </c>
      <c r="B45" s="31" t="s">
        <v>86</v>
      </c>
      <c r="C45" s="39">
        <f>C46+C47+C48</f>
        <v>172.38300000000001</v>
      </c>
      <c r="D45" s="39">
        <f>D46+D47+D48</f>
        <v>0</v>
      </c>
      <c r="E45" s="29">
        <f t="shared" si="0"/>
        <v>172.38300000000001</v>
      </c>
      <c r="F45" s="40">
        <f t="shared" si="1"/>
        <v>0</v>
      </c>
    </row>
    <row r="46" spans="1:6" ht="63" hidden="1" x14ac:dyDescent="0.25">
      <c r="A46" s="22" t="s">
        <v>76</v>
      </c>
      <c r="B46" s="25" t="s">
        <v>110</v>
      </c>
      <c r="C46" s="38">
        <v>0</v>
      </c>
      <c r="D46" s="38">
        <v>0</v>
      </c>
      <c r="E46" s="18">
        <f t="shared" si="0"/>
        <v>0</v>
      </c>
      <c r="F46" s="41" t="e">
        <f t="shared" si="1"/>
        <v>#DIV/0!</v>
      </c>
    </row>
    <row r="47" spans="1:6" hidden="1" x14ac:dyDescent="0.25">
      <c r="A47" s="22" t="s">
        <v>77</v>
      </c>
      <c r="B47" s="25" t="s">
        <v>111</v>
      </c>
      <c r="C47" s="38">
        <v>0</v>
      </c>
      <c r="D47" s="38">
        <v>0</v>
      </c>
      <c r="E47" s="18">
        <f t="shared" si="0"/>
        <v>0</v>
      </c>
      <c r="F47" s="41" t="e">
        <f t="shared" si="1"/>
        <v>#DIV/0!</v>
      </c>
    </row>
    <row r="48" spans="1:6" ht="31.5" x14ac:dyDescent="0.25">
      <c r="A48" s="22" t="s">
        <v>152</v>
      </c>
      <c r="B48" s="25" t="s">
        <v>104</v>
      </c>
      <c r="C48" s="38">
        <v>172.38300000000001</v>
      </c>
      <c r="D48" s="38">
        <v>0</v>
      </c>
      <c r="E48" s="18">
        <f t="shared" si="0"/>
        <v>172.38300000000001</v>
      </c>
      <c r="F48" s="41">
        <f t="shared" si="1"/>
        <v>0</v>
      </c>
    </row>
    <row r="49" spans="3:4" x14ac:dyDescent="0.25">
      <c r="C49" s="97">
        <f>C10+C18+C23+C27+C36</f>
        <v>2840.6570000000002</v>
      </c>
      <c r="D49" s="97">
        <f>D10+D18+D23+D27+D36</f>
        <v>2639.3557099999998</v>
      </c>
    </row>
    <row r="50" spans="3:4" x14ac:dyDescent="0.25">
      <c r="C50" s="42"/>
      <c r="D50" s="42"/>
    </row>
  </sheetData>
  <mergeCells count="6">
    <mergeCell ref="E1:F1"/>
    <mergeCell ref="A7:A9"/>
    <mergeCell ref="B7:B9"/>
    <mergeCell ref="D7:D9"/>
    <mergeCell ref="E7:E9"/>
    <mergeCell ref="A3:F4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A4" workbookViewId="0">
      <selection activeCell="A10" sqref="A10"/>
    </sheetView>
  </sheetViews>
  <sheetFormatPr defaultColWidth="8.85546875" defaultRowHeight="15.75" x14ac:dyDescent="0.25"/>
  <cols>
    <col min="1" max="1" width="15.28515625" style="19" bestFit="1" customWidth="1"/>
    <col min="2" max="2" width="8.85546875" style="19"/>
    <col min="3" max="3" width="8.85546875" style="19" customWidth="1"/>
    <col min="4" max="4" width="10.140625" style="19" customWidth="1"/>
    <col min="5" max="5" width="8.85546875" style="19"/>
    <col min="6" max="6" width="10.5703125" style="19" customWidth="1"/>
    <col min="7" max="7" width="9.42578125" style="19" customWidth="1"/>
    <col min="8" max="8" width="12.42578125" style="19" customWidth="1"/>
    <col min="9" max="9" width="9.42578125" style="19" customWidth="1"/>
    <col min="10" max="10" width="20.28515625" style="19" customWidth="1"/>
    <col min="11" max="16384" width="8.85546875" style="19"/>
  </cols>
  <sheetData>
    <row r="1" spans="1:10" ht="18.75" x14ac:dyDescent="0.3">
      <c r="J1" s="54" t="s">
        <v>138</v>
      </c>
    </row>
    <row r="2" spans="1:10" ht="27" customHeight="1" x14ac:dyDescent="0.25"/>
    <row r="3" spans="1:10" ht="61.15" customHeight="1" x14ac:dyDescent="0.3">
      <c r="A3" s="72" t="s">
        <v>144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30" customHeight="1" x14ac:dyDescent="0.25"/>
    <row r="5" spans="1:10" x14ac:dyDescent="0.25">
      <c r="J5" s="17" t="s">
        <v>16</v>
      </c>
    </row>
    <row r="6" spans="1:10" ht="93.6" customHeight="1" x14ac:dyDescent="0.25">
      <c r="A6" s="81" t="s">
        <v>38</v>
      </c>
      <c r="B6" s="82" t="s">
        <v>26</v>
      </c>
      <c r="C6" s="83"/>
      <c r="D6" s="83"/>
      <c r="E6" s="84"/>
      <c r="F6" s="85" t="s">
        <v>27</v>
      </c>
      <c r="G6" s="86"/>
      <c r="H6" s="86"/>
      <c r="I6" s="87"/>
      <c r="J6" s="94" t="s">
        <v>37</v>
      </c>
    </row>
    <row r="7" spans="1:10" x14ac:dyDescent="0.25">
      <c r="A7" s="81"/>
      <c r="B7" s="81" t="s">
        <v>39</v>
      </c>
      <c r="C7" s="91" t="s">
        <v>28</v>
      </c>
      <c r="D7" s="92"/>
      <c r="E7" s="93"/>
      <c r="F7" s="88"/>
      <c r="G7" s="89"/>
      <c r="H7" s="89"/>
      <c r="I7" s="90"/>
      <c r="J7" s="95"/>
    </row>
    <row r="8" spans="1:10" ht="141.75" x14ac:dyDescent="0.25">
      <c r="A8" s="81"/>
      <c r="B8" s="81"/>
      <c r="C8" s="20" t="s">
        <v>40</v>
      </c>
      <c r="D8" s="20" t="s">
        <v>41</v>
      </c>
      <c r="E8" s="20" t="s">
        <v>29</v>
      </c>
      <c r="F8" s="20" t="s">
        <v>30</v>
      </c>
      <c r="G8" s="20" t="s">
        <v>31</v>
      </c>
      <c r="H8" s="20" t="s">
        <v>32</v>
      </c>
      <c r="I8" s="20" t="s">
        <v>33</v>
      </c>
      <c r="J8" s="20"/>
    </row>
    <row r="9" spans="1:10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 t="s">
        <v>34</v>
      </c>
      <c r="H9" s="20" t="s">
        <v>35</v>
      </c>
      <c r="I9" s="20">
        <v>9</v>
      </c>
      <c r="J9" s="20" t="s">
        <v>36</v>
      </c>
    </row>
    <row r="10" spans="1:10" x14ac:dyDescent="0.25">
      <c r="A10" s="46">
        <v>31.8</v>
      </c>
      <c r="B10" s="46">
        <v>47.8</v>
      </c>
      <c r="C10" s="46">
        <v>0</v>
      </c>
      <c r="D10" s="46">
        <v>47.8</v>
      </c>
      <c r="E10" s="46">
        <v>0</v>
      </c>
      <c r="F10" s="46">
        <v>46.8</v>
      </c>
      <c r="G10" s="46">
        <f>A10+B10</f>
        <v>79.599999999999994</v>
      </c>
      <c r="H10" s="46">
        <f>G10-F10</f>
        <v>32.799999999999997</v>
      </c>
      <c r="I10" s="46">
        <v>46.8</v>
      </c>
      <c r="J10" s="46">
        <f>G10-I10</f>
        <v>32.799999999999997</v>
      </c>
    </row>
  </sheetData>
  <mergeCells count="7">
    <mergeCell ref="A3:J3"/>
    <mergeCell ref="A6:A8"/>
    <mergeCell ref="B6:E6"/>
    <mergeCell ref="F6:I7"/>
    <mergeCell ref="B7:B8"/>
    <mergeCell ref="C7:E7"/>
    <mergeCell ref="J6:J7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2022-04-01T02:51:25Z</dcterms:modified>
</cp:coreProperties>
</file>